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yuuki.hoda\Downloads\申請時提出書類\申請時提出書類.zip\"/>
    </mc:Choice>
  </mc:AlternateContent>
  <xr:revisionPtr revIDLastSave="0" documentId="13_ncr:1_{E1220B20-1243-425C-9900-F4807F5D560F}" xr6:coauthVersionLast="47" xr6:coauthVersionMax="47" xr10:uidLastSave="{00000000-0000-0000-0000-000000000000}"/>
  <bookViews>
    <workbookView xWindow="-15840" yWindow="-18120" windowWidth="29040" windowHeight="17640" activeTab="2" xr2:uid="{C2220AE7-BABE-4854-94D6-B979F0C207B4}"/>
  </bookViews>
  <sheets>
    <sheet name="【入力用】EV・燃料法" sheetId="7" r:id="rId1"/>
    <sheet name="【記載例】EV・燃料法" sheetId="2" r:id="rId2"/>
    <sheet name="【入力用】EV・燃費法 " sheetId="8" r:id="rId3"/>
    <sheet name="【記載例】EV・燃費法" sheetId="4" r:id="rId4"/>
    <sheet name="【入力用】FCV・燃料法  " sheetId="9" r:id="rId5"/>
    <sheet name="【記載例】FCV・燃料法 " sheetId="5" r:id="rId6"/>
    <sheet name="【入力用】FCV・燃費法" sheetId="10" r:id="rId7"/>
    <sheet name="【記載例】FCV・燃費法" sheetId="6" r:id="rId8"/>
  </sheets>
  <externalReferences>
    <externalReference r:id="rId9"/>
    <externalReference r:id="rId10"/>
  </externalReferences>
  <definedNames>
    <definedName name="_1表月計Q">#REF!</definedName>
    <definedName name="_3表Ｐ月計q">#REF!</definedName>
    <definedName name="_3表一月計q">#REF!</definedName>
    <definedName name="_3表共月計q">#REF!</definedName>
    <definedName name="_4自家発月計q">#REF!</definedName>
    <definedName name="_5大口合計Q">#REF!</definedName>
    <definedName name="_8自家発出力">#REF!</definedName>
    <definedName name="_9下ﾃﾞｰﾀ">#REF!</definedName>
    <definedName name="_Fill" hidden="1">[1]昨年!$B$2:$J$2</definedName>
    <definedName name="HTML_CodePage" hidden="1">932</definedName>
    <definedName name="HTML_Control" hidden="1">{"'第２表'!$W$27:$AA$68"}</definedName>
    <definedName name="HTML_Description" hidden="1">""</definedName>
    <definedName name="HTML_Email" hidden="1">""</definedName>
    <definedName name="HTML_Header" hidden="1">"第１表印刷用"</definedName>
    <definedName name="HTML_LastUpdate" hidden="1">"平成 11/08/04 (水)"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"N:\速報作業中\MyHTMLg.htm"</definedName>
    <definedName name="HTML_PathTemplate" hidden="1">"N:\速報作業中\MyHTMLg.htm"</definedName>
    <definedName name="HTML_Title" hidden="1">"10FYｿｸﾎｰ"</definedName>
    <definedName name="karui">#REF!</definedName>
    <definedName name="pps推移" hidden="1">{"'第２表'!$W$27:$AA$68"}</definedName>
    <definedName name="_xlnm.Print_Area" localSheetId="3">【記載例】EV・燃費法!$A$1:$S$49</definedName>
    <definedName name="_xlnm.Print_Area" localSheetId="1">【記載例】EV・燃料法!$A$1:$R$49</definedName>
    <definedName name="_xlnm.Print_Area" localSheetId="7">【記載例】FCV・燃費法!$A$1:$S$49</definedName>
    <definedName name="_xlnm.Print_Area" localSheetId="5">'【記載例】FCV・燃料法 '!$A$1:$R$46</definedName>
    <definedName name="_xlnm.Print_Area" localSheetId="2">'【入力用】EV・燃費法 '!$A$1:$S$49</definedName>
    <definedName name="_xlnm.Print_Area" localSheetId="0">【入力用】EV・燃料法!$A$1:$R$49</definedName>
    <definedName name="_xlnm.Print_Area" localSheetId="6">【入力用】FCV・燃費法!$A$1:$S$49</definedName>
    <definedName name="_xlnm.Print_Area" localSheetId="4">'【入力用】FCV・燃料法  '!$A$1:$R$46</definedName>
    <definedName name="_xlnm.Print_Area">#REF!</definedName>
    <definedName name="PRINT_AREA_MI">#REF!</definedName>
    <definedName name="ああああ">[2]発電設備!$A$1:$G$93</definedName>
    <definedName name="プリント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3" i="8" l="1"/>
  <c r="Q24" i="6"/>
  <c r="P24" i="9"/>
  <c r="Q24" i="10"/>
  <c r="Q25" i="10"/>
  <c r="Q26" i="10"/>
  <c r="Q27" i="10"/>
  <c r="Q28" i="10"/>
  <c r="P23" i="9"/>
  <c r="Q25" i="4"/>
  <c r="Q26" i="4"/>
  <c r="Q27" i="4"/>
  <c r="Q28" i="4"/>
  <c r="Q24" i="8"/>
  <c r="Q25" i="8"/>
  <c r="Q26" i="8"/>
  <c r="Q27" i="8"/>
  <c r="Q28" i="8"/>
  <c r="P25" i="2"/>
  <c r="P26" i="2"/>
  <c r="P27" i="2"/>
  <c r="P28" i="2"/>
  <c r="P24" i="2"/>
  <c r="P24" i="7"/>
  <c r="P25" i="7"/>
  <c r="P26" i="7"/>
  <c r="P27" i="7"/>
  <c r="P28" i="7"/>
  <c r="P23" i="7"/>
  <c r="P26" i="5"/>
  <c r="P27" i="5"/>
  <c r="P28" i="5"/>
  <c r="P26" i="9"/>
  <c r="P27" i="9"/>
  <c r="P28" i="9"/>
  <c r="Q24" i="4"/>
  <c r="Q29" i="4"/>
  <c r="K31" i="10"/>
  <c r="Q23" i="10"/>
  <c r="Q12" i="10"/>
  <c r="Q11" i="10"/>
  <c r="Q13" i="10" s="1"/>
  <c r="E31" i="10" s="1"/>
  <c r="K31" i="9"/>
  <c r="P25" i="9"/>
  <c r="P12" i="9"/>
  <c r="P11" i="9"/>
  <c r="P13" i="9" s="1"/>
  <c r="E31" i="9" s="1"/>
  <c r="Q12" i="8"/>
  <c r="Q11" i="8"/>
  <c r="P12" i="7"/>
  <c r="P11" i="7"/>
  <c r="P13" i="7" s="1"/>
  <c r="E31" i="6"/>
  <c r="K31" i="6"/>
  <c r="E31" i="5"/>
  <c r="K31" i="5"/>
  <c r="O11" i="5"/>
  <c r="P11" i="5" s="1"/>
  <c r="P13" i="5" s="1"/>
  <c r="O23" i="5"/>
  <c r="P12" i="5"/>
  <c r="P23" i="5"/>
  <c r="P25" i="5"/>
  <c r="Q28" i="6"/>
  <c r="Q27" i="6"/>
  <c r="Q26" i="6"/>
  <c r="Q25" i="6"/>
  <c r="M24" i="6"/>
  <c r="Q23" i="6"/>
  <c r="P23" i="6"/>
  <c r="M23" i="6"/>
  <c r="P12" i="6"/>
  <c r="Q12" i="6" s="1"/>
  <c r="P11" i="6"/>
  <c r="M11" i="6"/>
  <c r="Q11" i="6" s="1"/>
  <c r="Q13" i="6" s="1"/>
  <c r="Q13" i="4"/>
  <c r="Q23" i="4"/>
  <c r="P23" i="4"/>
  <c r="M24" i="4"/>
  <c r="M23" i="4"/>
  <c r="M11" i="4"/>
  <c r="P12" i="4"/>
  <c r="Q12" i="4" s="1"/>
  <c r="P11" i="4"/>
  <c r="O23" i="2"/>
  <c r="P23" i="2" s="1"/>
  <c r="P12" i="2"/>
  <c r="O11" i="2"/>
  <c r="P11" i="2" s="1"/>
  <c r="P29" i="5" l="1"/>
  <c r="P29" i="9"/>
  <c r="Q29" i="10"/>
  <c r="Q29" i="8"/>
  <c r="Q13" i="8"/>
  <c r="P29" i="7"/>
  <c r="H32" i="7" s="1"/>
  <c r="E31" i="7"/>
  <c r="Q29" i="6"/>
  <c r="K31" i="4"/>
  <c r="Q11" i="4"/>
  <c r="P13" i="2"/>
  <c r="P29" i="2"/>
  <c r="K31" i="2" s="1"/>
  <c r="K31" i="7" l="1"/>
  <c r="E32" i="7"/>
  <c r="E32" i="8"/>
  <c r="E31" i="8"/>
  <c r="H32" i="8"/>
  <c r="K31" i="8"/>
  <c r="E32" i="4"/>
  <c r="H32" i="4"/>
  <c r="E31" i="4"/>
  <c r="E32" i="2"/>
  <c r="H32" i="2"/>
  <c r="E31" i="2"/>
</calcChain>
</file>

<file path=xl/sharedStrings.xml><?xml version="1.0" encoding="utf-8"?>
<sst xmlns="http://schemas.openxmlformats.org/spreadsheetml/2006/main" count="710" uniqueCount="82">
  <si>
    <t>事業者名</t>
    <rPh sb="0" eb="4">
      <t>ジギョウシャメイ</t>
    </rPh>
    <phoneticPr fontId="3"/>
  </si>
  <si>
    <t>a</t>
    <phoneticPr fontId="5"/>
  </si>
  <si>
    <t>b</t>
    <phoneticPr fontId="5"/>
  </si>
  <si>
    <t>c</t>
    <phoneticPr fontId="5"/>
  </si>
  <si>
    <t>d</t>
    <phoneticPr fontId="5"/>
  </si>
  <si>
    <t>e</t>
    <phoneticPr fontId="5"/>
  </si>
  <si>
    <t>f</t>
    <phoneticPr fontId="5"/>
  </si>
  <si>
    <t>事業実施前</t>
    <rPh sb="0" eb="2">
      <t>ジギョウ</t>
    </rPh>
    <rPh sb="2" eb="5">
      <t>ジッシマエ</t>
    </rPh>
    <phoneticPr fontId="3"/>
  </si>
  <si>
    <t>輸送の種類</t>
    <rPh sb="0" eb="2">
      <t>ユソウ</t>
    </rPh>
    <rPh sb="3" eb="5">
      <t>シュルイ</t>
    </rPh>
    <phoneticPr fontId="5"/>
  </si>
  <si>
    <t>発地</t>
    <rPh sb="0" eb="1">
      <t>ハツ</t>
    </rPh>
    <rPh sb="1" eb="2">
      <t>チ</t>
    </rPh>
    <phoneticPr fontId="5"/>
  </si>
  <si>
    <t>着地</t>
    <rPh sb="0" eb="1">
      <t>チャク</t>
    </rPh>
    <rPh sb="1" eb="2">
      <t>チ</t>
    </rPh>
    <phoneticPr fontId="5"/>
  </si>
  <si>
    <t>主な
輸送
方法</t>
    <rPh sb="0" eb="1">
      <t>オモ</t>
    </rPh>
    <rPh sb="3" eb="5">
      <t>ユソウ</t>
    </rPh>
    <rPh sb="6" eb="8">
      <t>ホウホウ</t>
    </rPh>
    <phoneticPr fontId="5"/>
  </si>
  <si>
    <t>距離</t>
    <rPh sb="0" eb="2">
      <t>キョリ</t>
    </rPh>
    <phoneticPr fontId="5"/>
  </si>
  <si>
    <t>平均的な</t>
    <rPh sb="0" eb="3">
      <t>ヘイキンテキ</t>
    </rPh>
    <phoneticPr fontId="5"/>
  </si>
  <si>
    <t>年間
運行
回数</t>
    <rPh sb="0" eb="2">
      <t>ネンカン</t>
    </rPh>
    <rPh sb="3" eb="5">
      <t>ウンコウ</t>
    </rPh>
    <rPh sb="6" eb="8">
      <t>カイスウ</t>
    </rPh>
    <phoneticPr fontId="3"/>
  </si>
  <si>
    <t>輸送量</t>
    <rPh sb="0" eb="3">
      <t>ユソウリョウ</t>
    </rPh>
    <phoneticPr fontId="5"/>
  </si>
  <si>
    <t>燃料</t>
    <rPh sb="0" eb="2">
      <t>ネンリョウ</t>
    </rPh>
    <phoneticPr fontId="3"/>
  </si>
  <si>
    <t>単位</t>
    <rPh sb="0" eb="2">
      <t>タンイ</t>
    </rPh>
    <phoneticPr fontId="5"/>
  </si>
  <si>
    <t>排出係数</t>
    <rPh sb="0" eb="2">
      <t>ハイシュツ</t>
    </rPh>
    <rPh sb="2" eb="4">
      <t>ケイスウ</t>
    </rPh>
    <phoneticPr fontId="5"/>
  </si>
  <si>
    <r>
      <t xml:space="preserve">44/12
</t>
    </r>
    <r>
      <rPr>
        <sz val="8"/>
        <color theme="1"/>
        <rFont val="游ゴシック"/>
        <family val="3"/>
        <charset val="128"/>
        <scheme val="minor"/>
      </rPr>
      <t>（炭素量⇒
二酸化
炭素量）</t>
    </r>
    <rPh sb="7" eb="9">
      <t>タンソ</t>
    </rPh>
    <rPh sb="9" eb="10">
      <t>リョウ</t>
    </rPh>
    <rPh sb="12" eb="15">
      <t>ニサンカ</t>
    </rPh>
    <rPh sb="16" eb="18">
      <t>タンソ</t>
    </rPh>
    <rPh sb="18" eb="19">
      <t>リョウ</t>
    </rPh>
    <phoneticPr fontId="5"/>
  </si>
  <si>
    <r>
      <t>CO</t>
    </r>
    <r>
      <rPr>
        <vertAlign val="subscript"/>
        <sz val="11"/>
        <color theme="1"/>
        <rFont val="游ゴシック"/>
        <family val="3"/>
        <charset val="128"/>
        <scheme val="minor"/>
      </rPr>
      <t xml:space="preserve">2
</t>
    </r>
    <r>
      <rPr>
        <sz val="11"/>
        <color theme="1"/>
        <rFont val="游ゴシック"/>
        <family val="2"/>
        <charset val="128"/>
        <scheme val="minor"/>
      </rPr>
      <t>排出量</t>
    </r>
    <rPh sb="4" eb="6">
      <t>ハイシュツ</t>
    </rPh>
    <rPh sb="6" eb="7">
      <t>リョウ</t>
    </rPh>
    <phoneticPr fontId="5"/>
  </si>
  <si>
    <t>積載率</t>
    <rPh sb="0" eb="3">
      <t>セキサイリツ</t>
    </rPh>
    <phoneticPr fontId="5"/>
  </si>
  <si>
    <t>使用量</t>
    <rPh sb="0" eb="3">
      <t>シヨウリョウ</t>
    </rPh>
    <phoneticPr fontId="3"/>
  </si>
  <si>
    <t>発熱量</t>
    <rPh sb="0" eb="2">
      <t>ハツネツ</t>
    </rPh>
    <rPh sb="2" eb="3">
      <t>リョウ</t>
    </rPh>
    <phoneticPr fontId="5"/>
  </si>
  <si>
    <t>（km）</t>
    <phoneticPr fontId="5"/>
  </si>
  <si>
    <t>（%）</t>
    <phoneticPr fontId="5"/>
  </si>
  <si>
    <t>（年間・t）</t>
    <rPh sb="1" eb="3">
      <t>ネンカン</t>
    </rPh>
    <phoneticPr fontId="5"/>
  </si>
  <si>
    <t>(年間・kl)</t>
    <rPh sb="1" eb="3">
      <t>ネンカン</t>
    </rPh>
    <phoneticPr fontId="5"/>
  </si>
  <si>
    <t>(GJ/kl)</t>
    <phoneticPr fontId="5"/>
  </si>
  <si>
    <t>(tC/GJ)</t>
    <phoneticPr fontId="5"/>
  </si>
  <si>
    <t>c*d*e*f</t>
    <phoneticPr fontId="3"/>
  </si>
  <si>
    <t>貨物軽自動車</t>
    <rPh sb="0" eb="2">
      <t>カモツ</t>
    </rPh>
    <rPh sb="2" eb="6">
      <t>ケイジドウシャ</t>
    </rPh>
    <phoneticPr fontId="3"/>
  </si>
  <si>
    <t>合計</t>
    <rPh sb="0" eb="2">
      <t>ゴウケイ</t>
    </rPh>
    <phoneticPr fontId="5"/>
  </si>
  <si>
    <t>事業実施後</t>
    <rPh sb="0" eb="2">
      <t>ジギョウ</t>
    </rPh>
    <rPh sb="2" eb="4">
      <t>ジッシ</t>
    </rPh>
    <rPh sb="4" eb="5">
      <t>アト</t>
    </rPh>
    <phoneticPr fontId="3"/>
  </si>
  <si>
    <t>（年間・トン）</t>
    <rPh sb="1" eb="3">
      <t>ネンカン</t>
    </rPh>
    <phoneticPr fontId="5"/>
  </si>
  <si>
    <t>EV車両</t>
    <rPh sb="2" eb="4">
      <t>シャリョウ</t>
    </rPh>
    <phoneticPr fontId="3"/>
  </si>
  <si>
    <t xml:space="preserve">○現行では、年間 </t>
    <phoneticPr fontId="3"/>
  </si>
  <si>
    <r>
      <t>t-CO</t>
    </r>
    <r>
      <rPr>
        <vertAlign val="subscript"/>
        <sz val="14"/>
        <color theme="1"/>
        <rFont val="游ゴシック"/>
        <family val="3"/>
        <charset val="128"/>
        <scheme val="minor"/>
      </rPr>
      <t>2</t>
    </r>
    <r>
      <rPr>
        <sz val="14"/>
        <color theme="1"/>
        <rFont val="游ゴシック"/>
        <family val="3"/>
        <charset val="128"/>
        <scheme val="minor"/>
      </rPr>
      <t>であったものが、計画では</t>
    </r>
    <phoneticPr fontId="3"/>
  </si>
  <si>
    <r>
      <t>t-CO</t>
    </r>
    <r>
      <rPr>
        <vertAlign val="subscript"/>
        <sz val="14"/>
        <color theme="1"/>
        <rFont val="游ゴシック"/>
        <family val="3"/>
        <charset val="128"/>
        <scheme val="minor"/>
      </rPr>
      <t>2</t>
    </r>
    <r>
      <rPr>
        <sz val="14"/>
        <color theme="1"/>
        <rFont val="游ゴシック"/>
        <family val="3"/>
        <charset val="128"/>
        <scheme val="minor"/>
      </rPr>
      <t>となりました。</t>
    </r>
    <phoneticPr fontId="3"/>
  </si>
  <si>
    <t>削減量：</t>
    <rPh sb="0" eb="2">
      <t>サクゲン</t>
    </rPh>
    <rPh sb="2" eb="3">
      <t>リョウ</t>
    </rPh>
    <phoneticPr fontId="3"/>
  </si>
  <si>
    <r>
      <t>t-CO</t>
    </r>
    <r>
      <rPr>
        <vertAlign val="subscript"/>
        <sz val="14"/>
        <color theme="1"/>
        <rFont val="游ゴシック"/>
        <family val="3"/>
        <charset val="128"/>
        <scheme val="minor"/>
      </rPr>
      <t>2</t>
    </r>
    <phoneticPr fontId="3"/>
  </si>
  <si>
    <t>削減率：</t>
    <rPh sb="0" eb="2">
      <t>サクゲン</t>
    </rPh>
    <rPh sb="2" eb="3">
      <t>リツ</t>
    </rPh>
    <phoneticPr fontId="3"/>
  </si>
  <si>
    <t>図表①単位発熱量と排出係数</t>
    <rPh sb="0" eb="2">
      <t>ズヒョウ</t>
    </rPh>
    <rPh sb="3" eb="5">
      <t>タンイ</t>
    </rPh>
    <rPh sb="5" eb="7">
      <t>ハツネツ</t>
    </rPh>
    <rPh sb="7" eb="8">
      <t>リョウ</t>
    </rPh>
    <rPh sb="9" eb="11">
      <t>ハイシュツ</t>
    </rPh>
    <rPh sb="11" eb="13">
      <t>ケイスウ</t>
    </rPh>
    <phoneticPr fontId="3"/>
  </si>
  <si>
    <r>
      <t>出典：「ロジスティクス分野におけるCO</t>
    </r>
    <r>
      <rPr>
        <vertAlign val="subscript"/>
        <sz val="11"/>
        <color theme="1"/>
        <rFont val="游ゴシック"/>
        <family val="3"/>
        <charset val="128"/>
        <scheme val="minor"/>
      </rPr>
      <t>2</t>
    </r>
    <r>
      <rPr>
        <sz val="11"/>
        <color theme="1"/>
        <rFont val="游ゴシック"/>
        <family val="2"/>
        <charset val="128"/>
        <scheme val="minor"/>
      </rPr>
      <t>排出量算定方法 共同ガイドラインVer.3.2」（令和5年6月）</t>
    </r>
    <rPh sb="0" eb="2">
      <t>シュッテン</t>
    </rPh>
    <rPh sb="45" eb="47">
      <t>レイワ</t>
    </rPh>
    <phoneticPr fontId="3"/>
  </si>
  <si>
    <t>○○倉庫</t>
    <rPh sb="2" eb="4">
      <t>ソウコ</t>
    </rPh>
    <phoneticPr fontId="3"/>
  </si>
  <si>
    <t>××倉庫</t>
    <rPh sb="2" eb="4">
      <t>ソウコ</t>
    </rPh>
    <phoneticPr fontId="3"/>
  </si>
  <si>
    <t>○○（輸送商品）の配送</t>
    <rPh sb="3" eb="7">
      <t>ユソウショウヒン</t>
    </rPh>
    <rPh sb="9" eb="11">
      <t>ハイソウ</t>
    </rPh>
    <phoneticPr fontId="3"/>
  </si>
  <si>
    <t>○○（輸送商品）の配送</t>
    <rPh sb="9" eb="11">
      <t>ハイソウ</t>
    </rPh>
    <phoneticPr fontId="3"/>
  </si>
  <si>
    <t>(年間・kWh)</t>
    <rPh sb="1" eb="3">
      <t>ネンカン</t>
    </rPh>
    <phoneticPr fontId="5"/>
  </si>
  <si>
    <t>(t-CO2/kWh)</t>
    <phoneticPr fontId="5"/>
  </si>
  <si>
    <t>c*e</t>
    <phoneticPr fontId="3"/>
  </si>
  <si>
    <t>⇒EVの場合</t>
    <rPh sb="4" eb="6">
      <t>バアイ</t>
    </rPh>
    <phoneticPr fontId="3"/>
  </si>
  <si>
    <t>⇒ガソリン/ディーゼルの場合</t>
    <rPh sb="12" eb="14">
      <t>バアイ</t>
    </rPh>
    <phoneticPr fontId="3"/>
  </si>
  <si>
    <t>b</t>
    <phoneticPr fontId="3"/>
  </si>
  <si>
    <t>c</t>
    <phoneticPr fontId="3"/>
  </si>
  <si>
    <t>d</t>
    <phoneticPr fontId="3"/>
  </si>
  <si>
    <t>g</t>
    <phoneticPr fontId="5"/>
  </si>
  <si>
    <t>h</t>
    <phoneticPr fontId="5"/>
  </si>
  <si>
    <t>燃費</t>
    <rPh sb="0" eb="2">
      <t>ネンピ</t>
    </rPh>
    <phoneticPr fontId="3"/>
  </si>
  <si>
    <t>(km/l)</t>
    <phoneticPr fontId="3"/>
  </si>
  <si>
    <t>e*f*g*h</t>
    <phoneticPr fontId="3"/>
  </si>
  <si>
    <t>○○株式会社</t>
    <rPh sb="2" eb="6">
      <t>カブシキガイシャ</t>
    </rPh>
    <phoneticPr fontId="3"/>
  </si>
  <si>
    <r>
      <rPr>
        <sz val="11"/>
        <color theme="8" tint="0.39997558519241921"/>
        <rFont val="游ゴシック"/>
        <family val="3"/>
        <charset val="128"/>
        <scheme val="minor"/>
      </rPr>
      <t>■</t>
    </r>
    <r>
      <rPr>
        <sz val="11"/>
        <color theme="1"/>
        <rFont val="游ゴシック"/>
        <family val="2"/>
        <charset val="128"/>
        <scheme val="minor"/>
      </rPr>
      <t>：従来ガソリン/ディーゼルトラックでの輸送に係るCO</t>
    </r>
    <r>
      <rPr>
        <vertAlign val="subscript"/>
        <sz val="11"/>
        <color theme="1"/>
        <rFont val="游ゴシック"/>
        <family val="3"/>
        <charset val="128"/>
        <scheme val="minor"/>
      </rPr>
      <t>2</t>
    </r>
    <r>
      <rPr>
        <sz val="11"/>
        <color theme="1"/>
        <rFont val="游ゴシック"/>
        <family val="2"/>
        <charset val="128"/>
        <scheme val="minor"/>
      </rPr>
      <t>排出量の計算に必要な項目</t>
    </r>
    <rPh sb="2" eb="4">
      <t>ジュウライ</t>
    </rPh>
    <rPh sb="20" eb="22">
      <t>ユソウ</t>
    </rPh>
    <rPh sb="23" eb="24">
      <t>カカワ</t>
    </rPh>
    <rPh sb="28" eb="30">
      <t>ハイシュツ</t>
    </rPh>
    <rPh sb="30" eb="31">
      <t>リョウ</t>
    </rPh>
    <rPh sb="32" eb="34">
      <t>ケイサン</t>
    </rPh>
    <rPh sb="35" eb="37">
      <t>ヒツヨウ</t>
    </rPh>
    <rPh sb="38" eb="40">
      <t>コウモク</t>
    </rPh>
    <phoneticPr fontId="3"/>
  </si>
  <si>
    <r>
      <t>CO</t>
    </r>
    <r>
      <rPr>
        <vertAlign val="subscript"/>
        <sz val="11"/>
        <color theme="1"/>
        <rFont val="游ゴシック"/>
        <family val="3"/>
        <charset val="128"/>
        <scheme val="minor"/>
      </rPr>
      <t xml:space="preserve">2
</t>
    </r>
    <r>
      <rPr>
        <sz val="11"/>
        <color theme="1"/>
        <rFont val="游ゴシック"/>
        <family val="2"/>
        <charset val="128"/>
        <scheme val="minor"/>
      </rPr>
      <t>排出量</t>
    </r>
    <rPh sb="4" eb="6">
      <t>ハイシュツ</t>
    </rPh>
    <rPh sb="6" eb="7">
      <t>リョウ</t>
    </rPh>
    <phoneticPr fontId="5"/>
  </si>
  <si>
    <r>
      <t>CO</t>
    </r>
    <r>
      <rPr>
        <b/>
        <vertAlign val="subscript"/>
        <sz val="18"/>
        <color theme="1"/>
        <rFont val="游ゴシック"/>
        <family val="3"/>
        <charset val="128"/>
        <scheme val="minor"/>
      </rPr>
      <t>2</t>
    </r>
    <r>
      <rPr>
        <b/>
        <sz val="18"/>
        <color theme="1"/>
        <rFont val="游ゴシック"/>
        <family val="3"/>
        <charset val="128"/>
        <scheme val="minor"/>
      </rPr>
      <t>排出量の算出結果と削減効果の把握</t>
    </r>
    <rPh sb="3" eb="6">
      <t>ハイシュツリョウ</t>
    </rPh>
    <rPh sb="7" eb="9">
      <t>サンシュツ</t>
    </rPh>
    <rPh sb="9" eb="11">
      <t>ケッカ</t>
    </rPh>
    <rPh sb="12" eb="14">
      <t>サクゲン</t>
    </rPh>
    <rPh sb="14" eb="16">
      <t>コウカ</t>
    </rPh>
    <rPh sb="17" eb="19">
      <t>ハアク</t>
    </rPh>
    <phoneticPr fontId="3"/>
  </si>
  <si>
    <r>
      <t>CO</t>
    </r>
    <r>
      <rPr>
        <b/>
        <vertAlign val="subscript"/>
        <sz val="18"/>
        <color theme="1"/>
        <rFont val="游ゴシック"/>
        <family val="3"/>
        <charset val="128"/>
        <scheme val="minor"/>
      </rPr>
      <t>2</t>
    </r>
    <r>
      <rPr>
        <b/>
        <sz val="18"/>
        <color theme="1"/>
        <rFont val="游ゴシック"/>
        <family val="3"/>
        <charset val="128"/>
        <scheme val="minor"/>
      </rPr>
      <t>排出量の算出結果と削減効果の把握（記載例）</t>
    </r>
    <rPh sb="3" eb="6">
      <t>ハイシュツリョウ</t>
    </rPh>
    <rPh sb="7" eb="9">
      <t>サンシュツ</t>
    </rPh>
    <rPh sb="9" eb="11">
      <t>ケッカ</t>
    </rPh>
    <rPh sb="12" eb="14">
      <t>サクゲン</t>
    </rPh>
    <rPh sb="14" eb="16">
      <t>コウカ</t>
    </rPh>
    <rPh sb="17" eb="19">
      <t>ハアク</t>
    </rPh>
    <rPh sb="20" eb="22">
      <t>キサイ</t>
    </rPh>
    <rPh sb="22" eb="23">
      <t>レイ</t>
    </rPh>
    <phoneticPr fontId="3"/>
  </si>
  <si>
    <t>(km/kWh)</t>
    <phoneticPr fontId="3"/>
  </si>
  <si>
    <t>PCKK指定書式</t>
    <rPh sb="4" eb="8">
      <t>シテイショシキ</t>
    </rPh>
    <phoneticPr fontId="3"/>
  </si>
  <si>
    <r>
      <rPr>
        <sz val="11"/>
        <color theme="7" tint="0.39997558519241921"/>
        <rFont val="游ゴシック"/>
        <family val="3"/>
        <charset val="128"/>
        <scheme val="minor"/>
      </rPr>
      <t>■</t>
    </r>
    <r>
      <rPr>
        <sz val="11"/>
        <color theme="1"/>
        <rFont val="游ゴシック"/>
        <family val="2"/>
        <charset val="128"/>
        <scheme val="minor"/>
      </rPr>
      <t>：EVトラック・従来車両含めいずれの計算にも必要な項目</t>
    </r>
    <rPh sb="9" eb="13">
      <t>ジュウライシャリョウ</t>
    </rPh>
    <rPh sb="13" eb="14">
      <t>フク</t>
    </rPh>
    <rPh sb="19" eb="21">
      <t>ケイサン</t>
    </rPh>
    <rPh sb="23" eb="25">
      <t>ヒツヨウ</t>
    </rPh>
    <rPh sb="26" eb="28">
      <t>コウモク</t>
    </rPh>
    <phoneticPr fontId="3"/>
  </si>
  <si>
    <r>
      <rPr>
        <sz val="11"/>
        <color theme="8" tint="0.39997558519241921"/>
        <rFont val="游ゴシック"/>
        <family val="3"/>
        <charset val="128"/>
        <scheme val="minor"/>
      </rPr>
      <t>■</t>
    </r>
    <r>
      <rPr>
        <sz val="11"/>
        <color theme="1"/>
        <rFont val="游ゴシック"/>
        <family val="2"/>
        <charset val="128"/>
        <scheme val="minor"/>
      </rPr>
      <t>：従来ガソリン/ディーゼルトラックでの輸送に係るCO</t>
    </r>
    <r>
      <rPr>
        <vertAlign val="subscript"/>
        <sz val="11"/>
        <color theme="1"/>
        <rFont val="游ゴシック"/>
        <family val="3"/>
        <charset val="128"/>
        <scheme val="minor"/>
      </rPr>
      <t>2</t>
    </r>
    <r>
      <rPr>
        <sz val="11"/>
        <color theme="1"/>
        <rFont val="游ゴシック"/>
        <family val="2"/>
        <charset val="128"/>
        <scheme val="minor"/>
      </rPr>
      <t>排出量の計算に必要な項目</t>
    </r>
    <rPh sb="2" eb="4">
      <t>ジュウライ</t>
    </rPh>
    <rPh sb="20" eb="22">
      <t>ユソウ</t>
    </rPh>
    <rPh sb="23" eb="24">
      <t>カカワ</t>
    </rPh>
    <rPh sb="28" eb="30">
      <t>ハイシュツ</t>
    </rPh>
    <rPh sb="30" eb="31">
      <t>リョウ</t>
    </rPh>
    <rPh sb="32" eb="34">
      <t>ケイサン</t>
    </rPh>
    <rPh sb="35" eb="37">
      <t>ヒツヨウ</t>
    </rPh>
    <rPh sb="38" eb="40">
      <t>コウモク</t>
    </rPh>
    <phoneticPr fontId="3"/>
  </si>
  <si>
    <r>
      <rPr>
        <sz val="11"/>
        <color theme="7" tint="0.39997558519241921"/>
        <rFont val="游ゴシック"/>
        <family val="3"/>
        <charset val="128"/>
        <scheme val="minor"/>
      </rPr>
      <t>■</t>
    </r>
    <r>
      <rPr>
        <sz val="11"/>
        <color theme="1"/>
        <rFont val="游ゴシック"/>
        <family val="2"/>
        <charset val="128"/>
        <scheme val="minor"/>
      </rPr>
      <t>：EVトラック・従来車両含めいずれの計算にも必要な項目</t>
    </r>
    <rPh sb="13" eb="14">
      <t>フク</t>
    </rPh>
    <rPh sb="19" eb="21">
      <t>ケイサン</t>
    </rPh>
    <rPh sb="23" eb="25">
      <t>ヒツヨウ</t>
    </rPh>
    <rPh sb="26" eb="28">
      <t>コウモク</t>
    </rPh>
    <phoneticPr fontId="3"/>
  </si>
  <si>
    <t>⇒FCVの場合</t>
    <rPh sb="5" eb="7">
      <t>バアイ</t>
    </rPh>
    <phoneticPr fontId="3"/>
  </si>
  <si>
    <t>(年間・kg)</t>
    <rPh sb="1" eb="3">
      <t>ネンカン</t>
    </rPh>
    <phoneticPr fontId="5"/>
  </si>
  <si>
    <t>FCV車両</t>
    <rPh sb="3" eb="5">
      <t>シャリョウ</t>
    </rPh>
    <phoneticPr fontId="3"/>
  </si>
  <si>
    <t>現行の</t>
    <rPh sb="0" eb="2">
      <t>ゲンコウ</t>
    </rPh>
    <phoneticPr fontId="3"/>
  </si>
  <si>
    <t>km分のCO2削減が出来ました。</t>
    <rPh sb="2" eb="3">
      <t>ブン</t>
    </rPh>
    <rPh sb="7" eb="9">
      <t>サクゲン</t>
    </rPh>
    <rPh sb="10" eb="12">
      <t>デキ</t>
    </rPh>
    <phoneticPr fontId="3"/>
  </si>
  <si>
    <t>t-CO2から、FCVの年間総走行距離：</t>
    <rPh sb="12" eb="14">
      <t>ネンカン</t>
    </rPh>
    <phoneticPr fontId="3"/>
  </si>
  <si>
    <t>(km/kg)</t>
    <phoneticPr fontId="3"/>
  </si>
  <si>
    <r>
      <rPr>
        <sz val="11"/>
        <color theme="7" tint="0.39997558519241921"/>
        <rFont val="游ゴシック"/>
        <family val="3"/>
        <charset val="128"/>
        <scheme val="minor"/>
      </rPr>
      <t>■</t>
    </r>
    <r>
      <rPr>
        <sz val="11"/>
        <color theme="1"/>
        <rFont val="游ゴシック"/>
        <family val="2"/>
        <charset val="128"/>
        <scheme val="minor"/>
      </rPr>
      <t>：FCVトラック・従来車両含めいずれの計算にも必要な項目</t>
    </r>
    <rPh sb="14" eb="15">
      <t>フク</t>
    </rPh>
    <rPh sb="20" eb="22">
      <t>ケイサン</t>
    </rPh>
    <rPh sb="24" eb="26">
      <t>ヒツヨウ</t>
    </rPh>
    <rPh sb="27" eb="29">
      <t>コウモク</t>
    </rPh>
    <phoneticPr fontId="3"/>
  </si>
  <si>
    <r>
      <rPr>
        <sz val="11"/>
        <color theme="7" tint="0.39997558519241921"/>
        <rFont val="游ゴシック"/>
        <family val="3"/>
        <charset val="128"/>
        <scheme val="minor"/>
      </rPr>
      <t>■</t>
    </r>
    <r>
      <rPr>
        <sz val="11"/>
        <color theme="1"/>
        <rFont val="游ゴシック"/>
        <family val="2"/>
        <charset val="128"/>
        <scheme val="minor"/>
      </rPr>
      <t>：FCVトラック・従来車両含めいずれの計算にも必要な項目</t>
    </r>
    <rPh sb="10" eb="14">
      <t>ジュウライシャリョウ</t>
    </rPh>
    <rPh sb="14" eb="15">
      <t>フク</t>
    </rPh>
    <rPh sb="20" eb="22">
      <t>ケイサン</t>
    </rPh>
    <rPh sb="24" eb="26">
      <t>ヒツヨウ</t>
    </rPh>
    <rPh sb="27" eb="29">
      <t>コウモク</t>
    </rPh>
    <phoneticPr fontId="3"/>
  </si>
  <si>
    <r>
      <t>CO</t>
    </r>
    <r>
      <rPr>
        <b/>
        <vertAlign val="subscript"/>
        <sz val="18"/>
        <color theme="1"/>
        <rFont val="游ゴシック"/>
        <family val="3"/>
        <charset val="128"/>
        <scheme val="minor"/>
      </rPr>
      <t>2</t>
    </r>
    <r>
      <rPr>
        <b/>
        <sz val="18"/>
        <color theme="1"/>
        <rFont val="游ゴシック"/>
        <family val="3"/>
        <charset val="128"/>
        <scheme val="minor"/>
      </rPr>
      <t>排出量の算出結果と削減効果の把握（記載例）</t>
    </r>
    <rPh sb="3" eb="6">
      <t>ハイシュツリョウ</t>
    </rPh>
    <rPh sb="7" eb="9">
      <t>サンシュツ</t>
    </rPh>
    <rPh sb="9" eb="11">
      <t>ケッカ</t>
    </rPh>
    <rPh sb="12" eb="14">
      <t>サクゲン</t>
    </rPh>
    <rPh sb="14" eb="16">
      <t>コウカ</t>
    </rPh>
    <rPh sb="17" eb="19">
      <t>ハアク</t>
    </rPh>
    <phoneticPr fontId="3"/>
  </si>
  <si>
    <t>e*g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</si>
</sst>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,##0.0_ "/>
    <numFmt numFmtId="177" formatCode="0.0\ \t\ "/>
    <numFmt numFmtId="178" formatCode="#,##0_ "/>
    <numFmt numFmtId="179" formatCode="###,###.#\ \t\ "/>
    <numFmt numFmtId="180" formatCode="0.0_);[Red]\(0.0\)"/>
    <numFmt numFmtId="181" formatCode="#,##0.00_ "/>
    <numFmt numFmtId="182" formatCode="0.0"/>
    <numFmt numFmtId="183" formatCode="0.000000_ "/>
  </numFmts>
  <fonts count="2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color theme="1"/>
      <name val="游ゴシック"/>
      <family val="3"/>
      <charset val="128"/>
      <scheme val="minor"/>
    </font>
    <font>
      <vertAlign val="subscript"/>
      <sz val="11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8" tint="0.3999755851924192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vertAlign val="subscript"/>
      <sz val="14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theme="7" tint="0.39997558519241921"/>
      <name val="游ゴシック"/>
      <family val="3"/>
      <charset val="128"/>
      <scheme val="minor"/>
    </font>
    <font>
      <b/>
      <sz val="8"/>
      <color rgb="FFFF000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8"/>
      <color theme="1"/>
      <name val="游ゴシック"/>
      <family val="3"/>
      <charset val="128"/>
      <scheme val="minor"/>
    </font>
    <font>
      <b/>
      <vertAlign val="subscript"/>
      <sz val="18"/>
      <color theme="1"/>
      <name val="游ゴシック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CEEF"/>
        <bgColor indexed="64"/>
      </patternFill>
    </fill>
    <fill>
      <patternFill patternType="solid">
        <fgColor theme="9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70C0"/>
      </left>
      <right style="medium">
        <color indexed="64"/>
      </right>
      <top style="medium">
        <color rgb="FF0070C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97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0" xfId="0" quotePrefix="1" applyFont="1">
      <alignment vertical="center"/>
    </xf>
    <xf numFmtId="0" fontId="4" fillId="0" borderId="0" xfId="0" applyFont="1">
      <alignment vertical="center"/>
    </xf>
    <xf numFmtId="0" fontId="0" fillId="0" borderId="9" xfId="0" applyBorder="1" applyAlignment="1">
      <alignment horizontal="center" vertical="center" shrinkToFit="1"/>
    </xf>
    <xf numFmtId="0" fontId="0" fillId="3" borderId="9" xfId="0" applyFill="1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3" borderId="15" xfId="0" applyFill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3" borderId="20" xfId="0" applyFill="1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vertical="center" shrinkToFit="1"/>
    </xf>
    <xf numFmtId="38" fontId="0" fillId="0" borderId="14" xfId="1" applyFont="1" applyBorder="1">
      <alignment vertical="center"/>
    </xf>
    <xf numFmtId="0" fontId="0" fillId="0" borderId="14" xfId="0" applyBorder="1">
      <alignment vertical="center"/>
    </xf>
    <xf numFmtId="177" fontId="0" fillId="0" borderId="23" xfId="0" applyNumberFormat="1" applyBorder="1">
      <alignment vertical="center"/>
    </xf>
    <xf numFmtId="0" fontId="11" fillId="0" borderId="0" xfId="0" applyFont="1">
      <alignment vertical="center"/>
    </xf>
    <xf numFmtId="178" fontId="0" fillId="0" borderId="14" xfId="0" applyNumberFormat="1" applyBorder="1">
      <alignment vertical="center"/>
    </xf>
    <xf numFmtId="177" fontId="0" fillId="0" borderId="24" xfId="0" applyNumberFormat="1" applyBorder="1">
      <alignment vertical="center"/>
    </xf>
    <xf numFmtId="177" fontId="12" fillId="4" borderId="30" xfId="0" applyNumberFormat="1" applyFont="1" applyFill="1" applyBorder="1">
      <alignment vertical="center"/>
    </xf>
    <xf numFmtId="0" fontId="0" fillId="0" borderId="0" xfId="0" applyAlignment="1">
      <alignment horizontal="distributed" vertical="center"/>
    </xf>
    <xf numFmtId="0" fontId="13" fillId="0" borderId="0" xfId="0" applyFont="1">
      <alignment vertical="center"/>
    </xf>
    <xf numFmtId="38" fontId="0" fillId="0" borderId="14" xfId="1" applyFont="1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7" fontId="12" fillId="0" borderId="0" xfId="0" applyNumberFormat="1" applyFont="1">
      <alignment vertical="center"/>
    </xf>
    <xf numFmtId="180" fontId="16" fillId="6" borderId="32" xfId="0" applyNumberFormat="1" applyFont="1" applyFill="1" applyBorder="1">
      <alignment vertical="center"/>
    </xf>
    <xf numFmtId="0" fontId="17" fillId="6" borderId="32" xfId="0" applyFont="1" applyFill="1" applyBorder="1">
      <alignment vertical="center"/>
    </xf>
    <xf numFmtId="177" fontId="17" fillId="6" borderId="33" xfId="0" applyNumberFormat="1" applyFont="1" applyFill="1" applyBorder="1">
      <alignment vertical="center"/>
    </xf>
    <xf numFmtId="180" fontId="16" fillId="6" borderId="35" xfId="0" applyNumberFormat="1" applyFont="1" applyFill="1" applyBorder="1">
      <alignment vertical="center"/>
    </xf>
    <xf numFmtId="0" fontId="17" fillId="6" borderId="35" xfId="0" applyFont="1" applyFill="1" applyBorder="1">
      <alignment vertical="center"/>
    </xf>
    <xf numFmtId="0" fontId="17" fillId="6" borderId="35" xfId="0" applyFont="1" applyFill="1" applyBorder="1" applyAlignment="1">
      <alignment horizontal="right" vertical="center" shrinkToFit="1"/>
    </xf>
    <xf numFmtId="9" fontId="16" fillId="6" borderId="35" xfId="2" applyFont="1" applyFill="1" applyBorder="1" applyAlignment="1">
      <alignment horizontal="left" vertical="center"/>
    </xf>
    <xf numFmtId="177" fontId="17" fillId="6" borderId="36" xfId="0" applyNumberFormat="1" applyFont="1" applyFill="1" applyBorder="1">
      <alignment vertical="center"/>
    </xf>
    <xf numFmtId="177" fontId="0" fillId="0" borderId="0" xfId="0" applyNumberFormat="1">
      <alignment vertical="center"/>
    </xf>
    <xf numFmtId="0" fontId="7" fillId="7" borderId="9" xfId="0" applyFont="1" applyFill="1" applyBorder="1" applyAlignment="1">
      <alignment horizontal="center" vertical="center" shrinkToFit="1"/>
    </xf>
    <xf numFmtId="0" fontId="7" fillId="7" borderId="15" xfId="0" applyFont="1" applyFill="1" applyBorder="1" applyAlignment="1">
      <alignment horizontal="center" vertical="center" shrinkToFit="1"/>
    </xf>
    <xf numFmtId="0" fontId="0" fillId="7" borderId="20" xfId="0" applyFill="1" applyBorder="1" applyAlignment="1">
      <alignment horizontal="center" vertical="center" shrinkToFit="1"/>
    </xf>
    <xf numFmtId="38" fontId="0" fillId="0" borderId="20" xfId="1" applyFont="1" applyBorder="1">
      <alignment vertical="center"/>
    </xf>
    <xf numFmtId="177" fontId="12" fillId="5" borderId="41" xfId="0" applyNumberFormat="1" applyFont="1" applyFill="1" applyBorder="1">
      <alignment vertical="center"/>
    </xf>
    <xf numFmtId="0" fontId="0" fillId="8" borderId="14" xfId="0" applyFill="1" applyBorder="1">
      <alignment vertical="center"/>
    </xf>
    <xf numFmtId="0" fontId="21" fillId="0" borderId="0" xfId="0" applyFont="1">
      <alignment vertical="center"/>
    </xf>
    <xf numFmtId="180" fontId="17" fillId="6" borderId="32" xfId="0" applyNumberFormat="1" applyFont="1" applyFill="1" applyBorder="1">
      <alignment vertical="center"/>
    </xf>
    <xf numFmtId="0" fontId="13" fillId="0" borderId="14" xfId="0" applyFont="1" applyBorder="1" applyAlignment="1">
      <alignment horizontal="center" vertical="center" shrinkToFit="1"/>
    </xf>
    <xf numFmtId="176" fontId="0" fillId="0" borderId="14" xfId="0" applyNumberFormat="1" applyBorder="1">
      <alignment vertical="center"/>
    </xf>
    <xf numFmtId="179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23" fillId="0" borderId="0" xfId="0" quotePrefix="1" applyFont="1">
      <alignment vertical="center"/>
    </xf>
    <xf numFmtId="0" fontId="23" fillId="0" borderId="0" xfId="0" applyFont="1">
      <alignment vertical="center"/>
    </xf>
    <xf numFmtId="0" fontId="24" fillId="7" borderId="9" xfId="0" applyFont="1" applyFill="1" applyBorder="1" applyAlignment="1">
      <alignment horizontal="center" vertical="center" shrinkToFit="1"/>
    </xf>
    <xf numFmtId="0" fontId="24" fillId="7" borderId="15" xfId="0" applyFont="1" applyFill="1" applyBorder="1" applyAlignment="1">
      <alignment horizontal="center" vertical="center" shrinkToFit="1"/>
    </xf>
    <xf numFmtId="0" fontId="0" fillId="7" borderId="15" xfId="0" applyFill="1" applyBorder="1" applyAlignment="1">
      <alignment horizontal="center" vertical="center" shrinkToFit="1"/>
    </xf>
    <xf numFmtId="0" fontId="0" fillId="7" borderId="14" xfId="0" applyFill="1" applyBorder="1" applyAlignment="1">
      <alignment horizontal="center" vertical="center" shrinkToFit="1"/>
    </xf>
    <xf numFmtId="17" fontId="0" fillId="3" borderId="20" xfId="0" quotePrefix="1" applyNumberFormat="1" applyFill="1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20" xfId="0" applyBorder="1" applyAlignment="1">
      <alignment vertical="center" shrinkToFit="1"/>
    </xf>
    <xf numFmtId="0" fontId="0" fillId="0" borderId="20" xfId="0" applyBorder="1">
      <alignment vertical="center"/>
    </xf>
    <xf numFmtId="176" fontId="0" fillId="0" borderId="20" xfId="0" applyNumberFormat="1" applyBorder="1">
      <alignment vertical="center"/>
    </xf>
    <xf numFmtId="0" fontId="0" fillId="8" borderId="20" xfId="0" applyFill="1" applyBorder="1">
      <alignment vertical="center"/>
    </xf>
    <xf numFmtId="177" fontId="0" fillId="0" borderId="21" xfId="0" applyNumberFormat="1" applyBorder="1">
      <alignment vertical="center"/>
    </xf>
    <xf numFmtId="0" fontId="0" fillId="9" borderId="1" xfId="0" applyFill="1" applyBorder="1">
      <alignment vertical="center"/>
    </xf>
    <xf numFmtId="0" fontId="0" fillId="9" borderId="0" xfId="0" applyFill="1">
      <alignment vertical="center"/>
    </xf>
    <xf numFmtId="0" fontId="2" fillId="9" borderId="0" xfId="0" applyFont="1" applyFill="1">
      <alignment vertical="center"/>
    </xf>
    <xf numFmtId="0" fontId="4" fillId="9" borderId="0" xfId="0" quotePrefix="1" applyFont="1" applyFill="1">
      <alignment vertical="center"/>
    </xf>
    <xf numFmtId="0" fontId="4" fillId="9" borderId="0" xfId="0" applyFont="1" applyFill="1">
      <alignment vertical="center"/>
    </xf>
    <xf numFmtId="0" fontId="0" fillId="9" borderId="9" xfId="0" applyFill="1" applyBorder="1" applyAlignment="1">
      <alignment horizontal="center" vertical="center" shrinkToFit="1"/>
    </xf>
    <xf numFmtId="0" fontId="0" fillId="9" borderId="14" xfId="0" applyFill="1" applyBorder="1" applyAlignment="1">
      <alignment horizontal="center" vertical="center" shrinkToFit="1"/>
    </xf>
    <xf numFmtId="0" fontId="0" fillId="9" borderId="15" xfId="0" applyFill="1" applyBorder="1" applyAlignment="1">
      <alignment horizontal="center" vertical="center" shrinkToFit="1"/>
    </xf>
    <xf numFmtId="0" fontId="0" fillId="9" borderId="20" xfId="0" applyFill="1" applyBorder="1" applyAlignment="1">
      <alignment horizontal="center" vertical="center" shrinkToFit="1"/>
    </xf>
    <xf numFmtId="0" fontId="0" fillId="9" borderId="21" xfId="0" applyFill="1" applyBorder="1" applyAlignment="1">
      <alignment horizontal="center" vertical="center" shrinkToFit="1"/>
    </xf>
    <xf numFmtId="0" fontId="0" fillId="9" borderId="22" xfId="0" applyFill="1" applyBorder="1" applyAlignment="1">
      <alignment horizontal="center" vertical="center"/>
    </xf>
    <xf numFmtId="0" fontId="0" fillId="9" borderId="14" xfId="0" applyFill="1" applyBorder="1">
      <alignment vertical="center"/>
    </xf>
    <xf numFmtId="38" fontId="0" fillId="9" borderId="14" xfId="1" applyFont="1" applyFill="1" applyBorder="1">
      <alignment vertical="center"/>
    </xf>
    <xf numFmtId="178" fontId="0" fillId="9" borderId="14" xfId="0" applyNumberFormat="1" applyFill="1" applyBorder="1">
      <alignment vertical="center"/>
    </xf>
    <xf numFmtId="181" fontId="0" fillId="9" borderId="14" xfId="0" applyNumberFormat="1" applyFill="1" applyBorder="1">
      <alignment vertical="center"/>
    </xf>
    <xf numFmtId="182" fontId="0" fillId="9" borderId="14" xfId="0" applyNumberFormat="1" applyFill="1" applyBorder="1">
      <alignment vertical="center"/>
    </xf>
    <xf numFmtId="177" fontId="0" fillId="9" borderId="23" xfId="0" applyNumberFormat="1" applyFill="1" applyBorder="1">
      <alignment vertical="center"/>
    </xf>
    <xf numFmtId="0" fontId="11" fillId="9" borderId="0" xfId="0" applyFont="1" applyFill="1">
      <alignment vertical="center"/>
    </xf>
    <xf numFmtId="177" fontId="0" fillId="9" borderId="24" xfId="0" applyNumberFormat="1" applyFill="1" applyBorder="1">
      <alignment vertical="center"/>
    </xf>
    <xf numFmtId="0" fontId="0" fillId="9" borderId="0" xfId="0" applyFill="1" applyAlignment="1">
      <alignment horizontal="distributed" vertical="center"/>
    </xf>
    <xf numFmtId="0" fontId="13" fillId="9" borderId="0" xfId="0" applyFont="1" applyFill="1">
      <alignment vertical="center"/>
    </xf>
    <xf numFmtId="179" fontId="0" fillId="9" borderId="0" xfId="0" applyNumberFormat="1" applyFill="1">
      <alignment vertical="center"/>
    </xf>
    <xf numFmtId="0" fontId="0" fillId="9" borderId="14" xfId="0" applyFill="1" applyBorder="1" applyAlignment="1">
      <alignment vertical="center" shrinkToFit="1"/>
    </xf>
    <xf numFmtId="177" fontId="22" fillId="9" borderId="24" xfId="0" applyNumberFormat="1" applyFont="1" applyFill="1" applyBorder="1">
      <alignment vertical="center"/>
    </xf>
    <xf numFmtId="177" fontId="0" fillId="9" borderId="0" xfId="0" applyNumberFormat="1" applyFill="1">
      <alignment vertical="center"/>
    </xf>
    <xf numFmtId="38" fontId="0" fillId="9" borderId="14" xfId="1" applyFont="1" applyFill="1" applyBorder="1" applyAlignment="1">
      <alignment horizontal="right" vertical="center"/>
    </xf>
    <xf numFmtId="0" fontId="0" fillId="9" borderId="14" xfId="0" applyFill="1" applyBorder="1" applyAlignment="1">
      <alignment horizontal="right" vertical="center"/>
    </xf>
    <xf numFmtId="0" fontId="0" fillId="9" borderId="42" xfId="0" applyFill="1" applyBorder="1">
      <alignment vertical="center"/>
    </xf>
    <xf numFmtId="0" fontId="6" fillId="9" borderId="0" xfId="0" applyFont="1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177" fontId="12" fillId="9" borderId="0" xfId="0" applyNumberFormat="1" applyFont="1" applyFill="1">
      <alignment vertical="center"/>
    </xf>
    <xf numFmtId="0" fontId="0" fillId="10" borderId="9" xfId="0" applyFill="1" applyBorder="1" applyAlignment="1">
      <alignment horizontal="center" vertical="center" shrinkToFit="1"/>
    </xf>
    <xf numFmtId="0" fontId="0" fillId="10" borderId="15" xfId="0" applyFill="1" applyBorder="1" applyAlignment="1">
      <alignment horizontal="center" vertical="center" shrinkToFit="1"/>
    </xf>
    <xf numFmtId="0" fontId="0" fillId="10" borderId="20" xfId="0" applyFill="1" applyBorder="1" applyAlignment="1">
      <alignment horizontal="center" vertical="center" shrinkToFit="1"/>
    </xf>
    <xf numFmtId="181" fontId="0" fillId="8" borderId="14" xfId="0" applyNumberFormat="1" applyFill="1" applyBorder="1">
      <alignment vertical="center"/>
    </xf>
    <xf numFmtId="183" fontId="0" fillId="8" borderId="14" xfId="0" applyNumberFormat="1" applyFill="1" applyBorder="1">
      <alignment vertical="center"/>
    </xf>
    <xf numFmtId="182" fontId="0" fillId="8" borderId="14" xfId="0" applyNumberFormat="1" applyFill="1" applyBorder="1">
      <alignment vertical="center"/>
    </xf>
    <xf numFmtId="0" fontId="0" fillId="0" borderId="43" xfId="0" applyBorder="1" applyAlignment="1">
      <alignment horizontal="center" vertical="center" shrinkToFit="1"/>
    </xf>
    <xf numFmtId="0" fontId="0" fillId="0" borderId="40" xfId="0" applyBorder="1">
      <alignment vertical="center"/>
    </xf>
    <xf numFmtId="0" fontId="0" fillId="0" borderId="44" xfId="0" applyBorder="1" applyAlignment="1">
      <alignment horizontal="center" vertical="center" shrinkToFit="1"/>
    </xf>
    <xf numFmtId="182" fontId="0" fillId="0" borderId="14" xfId="0" applyNumberFormat="1" applyBorder="1">
      <alignment vertical="center"/>
    </xf>
    <xf numFmtId="38" fontId="0" fillId="8" borderId="14" xfId="1" applyFont="1" applyFill="1" applyBorder="1">
      <alignment vertical="center"/>
    </xf>
    <xf numFmtId="177" fontId="17" fillId="6" borderId="32" xfId="0" applyNumberFormat="1" applyFont="1" applyFill="1" applyBorder="1">
      <alignment vertical="center"/>
    </xf>
    <xf numFmtId="177" fontId="17" fillId="6" borderId="35" xfId="0" applyNumberFormat="1" applyFont="1" applyFill="1" applyBorder="1">
      <alignment vertical="center"/>
    </xf>
    <xf numFmtId="181" fontId="0" fillId="0" borderId="14" xfId="0" applyNumberFormat="1" applyBorder="1">
      <alignment vertical="center"/>
    </xf>
    <xf numFmtId="183" fontId="0" fillId="0" borderId="14" xfId="0" applyNumberFormat="1" applyBorder="1">
      <alignment vertical="center"/>
    </xf>
    <xf numFmtId="38" fontId="0" fillId="0" borderId="20" xfId="1" applyFont="1" applyFill="1" applyBorder="1">
      <alignment vertical="center"/>
    </xf>
    <xf numFmtId="38" fontId="0" fillId="0" borderId="14" xfId="1" applyFont="1" applyFill="1" applyBorder="1">
      <alignment vertical="center"/>
    </xf>
    <xf numFmtId="38" fontId="0" fillId="0" borderId="14" xfId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wrapText="1" shrinkToFit="1"/>
    </xf>
    <xf numFmtId="0" fontId="7" fillId="0" borderId="14" xfId="0" applyFont="1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wrapText="1" shrinkToFit="1"/>
    </xf>
    <xf numFmtId="0" fontId="0" fillId="0" borderId="20" xfId="0" applyBorder="1" applyAlignment="1">
      <alignment horizontal="center" vertical="center" shrinkToFit="1"/>
    </xf>
    <xf numFmtId="0" fontId="0" fillId="7" borderId="8" xfId="0" applyFill="1" applyBorder="1" applyAlignment="1">
      <alignment horizontal="center" vertical="center" shrinkToFit="1"/>
    </xf>
    <xf numFmtId="0" fontId="0" fillId="7" borderId="16" xfId="0" applyFill="1" applyBorder="1" applyAlignment="1">
      <alignment horizontal="center" vertical="center" shrinkToFit="1"/>
    </xf>
    <xf numFmtId="17" fontId="0" fillId="3" borderId="8" xfId="0" quotePrefix="1" applyNumberFormat="1" applyFill="1" applyBorder="1" applyAlignment="1">
      <alignment horizontal="center" vertical="center" wrapText="1" shrinkToFit="1"/>
    </xf>
    <xf numFmtId="17" fontId="0" fillId="3" borderId="14" xfId="0" quotePrefix="1" applyNumberFormat="1" applyFill="1" applyBorder="1" applyAlignment="1">
      <alignment horizontal="center" vertical="center" shrinkToFit="1"/>
    </xf>
    <xf numFmtId="0" fontId="0" fillId="0" borderId="10" xfId="0" applyBorder="1" applyAlignment="1">
      <alignment horizontal="center" vertical="center" wrapText="1" shrinkToFit="1"/>
    </xf>
    <xf numFmtId="0" fontId="0" fillId="0" borderId="17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17" fontId="0" fillId="3" borderId="16" xfId="0" quotePrefix="1" applyNumberFormat="1" applyFill="1" applyBorder="1" applyAlignment="1">
      <alignment horizontal="center" vertical="center" shrinkToFit="1"/>
    </xf>
    <xf numFmtId="0" fontId="24" fillId="0" borderId="38" xfId="0" applyFont="1" applyBorder="1" applyAlignment="1">
      <alignment horizontal="center" vertical="center" wrapText="1" shrinkToFit="1"/>
    </xf>
    <xf numFmtId="0" fontId="24" fillId="0" borderId="39" xfId="0" applyFont="1" applyBorder="1" applyAlignment="1">
      <alignment horizontal="center" vertical="center" wrapText="1" shrinkToFit="1"/>
    </xf>
    <xf numFmtId="0" fontId="24" fillId="0" borderId="37" xfId="0" applyFont="1" applyBorder="1" applyAlignment="1">
      <alignment horizontal="center" vertical="center" wrapText="1" shrinkToFit="1"/>
    </xf>
    <xf numFmtId="0" fontId="15" fillId="6" borderId="31" xfId="0" applyFont="1" applyFill="1" applyBorder="1" applyAlignment="1">
      <alignment horizontal="right" vertical="center"/>
    </xf>
    <xf numFmtId="0" fontId="15" fillId="6" borderId="32" xfId="0" applyFont="1" applyFill="1" applyBorder="1" applyAlignment="1">
      <alignment horizontal="right" vertical="center"/>
    </xf>
    <xf numFmtId="0" fontId="17" fillId="6" borderId="32" xfId="0" applyFont="1" applyFill="1" applyBorder="1" applyAlignment="1">
      <alignment horizontal="center" vertical="center"/>
    </xf>
    <xf numFmtId="0" fontId="17" fillId="6" borderId="34" xfId="0" applyFont="1" applyFill="1" applyBorder="1" applyAlignment="1">
      <alignment horizontal="right" vertical="center"/>
    </xf>
    <xf numFmtId="0" fontId="17" fillId="6" borderId="35" xfId="0" applyFont="1" applyFill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25" fillId="9" borderId="0" xfId="0" applyFont="1" applyFill="1" applyAlignment="1">
      <alignment horizontal="center" vertical="center"/>
    </xf>
    <xf numFmtId="0" fontId="6" fillId="9" borderId="5" xfId="0" applyFont="1" applyFill="1" applyBorder="1" applyAlignment="1">
      <alignment horizontal="center" vertical="center"/>
    </xf>
    <xf numFmtId="0" fontId="10" fillId="9" borderId="11" xfId="0" applyFont="1" applyFill="1" applyBorder="1" applyAlignment="1">
      <alignment horizontal="center" vertical="center"/>
    </xf>
    <xf numFmtId="0" fontId="10" fillId="9" borderId="25" xfId="0" applyFont="1" applyFill="1" applyBorder="1" applyAlignment="1">
      <alignment horizontal="center" vertical="center"/>
    </xf>
    <xf numFmtId="0" fontId="0" fillId="9" borderId="6" xfId="0" applyFill="1" applyBorder="1" applyAlignment="1">
      <alignment horizontal="center" vertical="center" shrinkToFit="1"/>
    </xf>
    <xf numFmtId="0" fontId="0" fillId="9" borderId="7" xfId="0" applyFill="1" applyBorder="1" applyAlignment="1">
      <alignment horizontal="center" vertical="center" shrinkToFit="1"/>
    </xf>
    <xf numFmtId="0" fontId="0" fillId="9" borderId="12" xfId="0" applyFill="1" applyBorder="1" applyAlignment="1">
      <alignment horizontal="center" vertical="center" shrinkToFit="1"/>
    </xf>
    <xf numFmtId="0" fontId="0" fillId="9" borderId="13" xfId="0" applyFill="1" applyBorder="1" applyAlignment="1">
      <alignment horizontal="center" vertical="center" shrinkToFit="1"/>
    </xf>
    <xf numFmtId="0" fontId="0" fillId="9" borderId="18" xfId="0" applyFill="1" applyBorder="1" applyAlignment="1">
      <alignment horizontal="center" vertical="center" shrinkToFit="1"/>
    </xf>
    <xf numFmtId="0" fontId="0" fillId="9" borderId="19" xfId="0" applyFill="1" applyBorder="1" applyAlignment="1">
      <alignment horizontal="center" vertical="center" shrinkToFit="1"/>
    </xf>
    <xf numFmtId="0" fontId="0" fillId="9" borderId="8" xfId="0" applyFill="1" applyBorder="1" applyAlignment="1">
      <alignment horizontal="center" vertical="center" shrinkToFit="1"/>
    </xf>
    <xf numFmtId="0" fontId="0" fillId="9" borderId="14" xfId="0" applyFill="1" applyBorder="1" applyAlignment="1">
      <alignment horizontal="center" vertical="center" shrinkToFit="1"/>
    </xf>
    <xf numFmtId="0" fontId="7" fillId="9" borderId="8" xfId="0" applyFont="1" applyFill="1" applyBorder="1" applyAlignment="1">
      <alignment horizontal="center" vertical="center" wrapText="1" shrinkToFit="1"/>
    </xf>
    <xf numFmtId="0" fontId="7" fillId="9" borderId="14" xfId="0" applyFont="1" applyFill="1" applyBorder="1" applyAlignment="1">
      <alignment horizontal="center" vertical="center" shrinkToFit="1"/>
    </xf>
    <xf numFmtId="0" fontId="0" fillId="7" borderId="9" xfId="0" applyFill="1" applyBorder="1" applyAlignment="1">
      <alignment horizontal="center" vertical="center" shrinkToFit="1"/>
    </xf>
    <xf numFmtId="0" fontId="0" fillId="7" borderId="15" xfId="0" applyFill="1" applyBorder="1" applyAlignment="1">
      <alignment horizontal="center" vertical="center" shrinkToFit="1"/>
    </xf>
    <xf numFmtId="0" fontId="0" fillId="7" borderId="9" xfId="0" applyFill="1" applyBorder="1" applyAlignment="1">
      <alignment horizontal="center" vertical="center" wrapText="1" shrinkToFit="1"/>
    </xf>
    <xf numFmtId="0" fontId="0" fillId="7" borderId="20" xfId="0" applyFill="1" applyBorder="1" applyAlignment="1">
      <alignment horizontal="center" vertical="center" shrinkToFit="1"/>
    </xf>
    <xf numFmtId="0" fontId="0" fillId="9" borderId="9" xfId="0" applyFill="1" applyBorder="1" applyAlignment="1">
      <alignment horizontal="center" vertical="center" shrinkToFit="1"/>
    </xf>
    <xf numFmtId="0" fontId="0" fillId="9" borderId="15" xfId="0" applyFill="1" applyBorder="1" applyAlignment="1">
      <alignment horizontal="center" vertical="center" shrinkToFit="1"/>
    </xf>
    <xf numFmtId="17" fontId="0" fillId="10" borderId="8" xfId="0" quotePrefix="1" applyNumberFormat="1" applyFill="1" applyBorder="1" applyAlignment="1">
      <alignment horizontal="center" vertical="center" wrapText="1" shrinkToFit="1"/>
    </xf>
    <xf numFmtId="17" fontId="0" fillId="10" borderId="14" xfId="0" quotePrefix="1" applyNumberFormat="1" applyFill="1" applyBorder="1" applyAlignment="1">
      <alignment horizontal="center" vertical="center" shrinkToFit="1"/>
    </xf>
    <xf numFmtId="0" fontId="0" fillId="9" borderId="10" xfId="0" applyFill="1" applyBorder="1" applyAlignment="1">
      <alignment horizontal="center" vertical="center" wrapText="1" shrinkToFit="1"/>
    </xf>
    <xf numFmtId="0" fontId="0" fillId="9" borderId="17" xfId="0" applyFill="1" applyBorder="1" applyAlignment="1">
      <alignment horizontal="center" vertical="center" shrinkToFit="1"/>
    </xf>
    <xf numFmtId="0" fontId="0" fillId="9" borderId="26" xfId="0" applyFill="1" applyBorder="1" applyAlignment="1">
      <alignment horizontal="center" vertical="center"/>
    </xf>
    <xf numFmtId="0" fontId="0" fillId="9" borderId="27" xfId="0" applyFill="1" applyBorder="1" applyAlignment="1">
      <alignment horizontal="center" vertical="center"/>
    </xf>
    <xf numFmtId="0" fontId="0" fillId="9" borderId="28" xfId="0" applyFill="1" applyBorder="1">
      <alignment vertical="center"/>
    </xf>
    <xf numFmtId="0" fontId="0" fillId="9" borderId="29" xfId="0" applyFill="1" applyBorder="1">
      <alignment vertical="center"/>
    </xf>
    <xf numFmtId="0" fontId="2" fillId="9" borderId="0" xfId="0" applyFont="1" applyFill="1" applyAlignment="1">
      <alignment vertical="center" shrinkToFit="1"/>
    </xf>
    <xf numFmtId="0" fontId="19" fillId="9" borderId="0" xfId="0" applyFont="1" applyFill="1" applyAlignment="1">
      <alignment vertical="center" shrinkToFit="1"/>
    </xf>
    <xf numFmtId="0" fontId="6" fillId="9" borderId="11" xfId="0" applyFont="1" applyFill="1" applyBorder="1" applyAlignment="1">
      <alignment horizontal="center" vertical="center"/>
    </xf>
    <xf numFmtId="0" fontId="6" fillId="9" borderId="25" xfId="0" applyFont="1" applyFill="1" applyBorder="1" applyAlignment="1">
      <alignment horizontal="center" vertical="center"/>
    </xf>
    <xf numFmtId="0" fontId="2" fillId="9" borderId="0" xfId="0" applyFont="1" applyFill="1" applyAlignment="1">
      <alignment horizontal="left" vertical="center" wrapText="1"/>
    </xf>
    <xf numFmtId="0" fontId="19" fillId="9" borderId="0" xfId="0" applyFont="1" applyFill="1" applyAlignment="1">
      <alignment horizontal="left" vertical="center" wrapText="1"/>
    </xf>
    <xf numFmtId="0" fontId="17" fillId="6" borderId="32" xfId="0" applyFont="1" applyFill="1" applyBorder="1">
      <alignment vertical="center"/>
    </xf>
    <xf numFmtId="17" fontId="0" fillId="3" borderId="9" xfId="0" quotePrefix="1" applyNumberFormat="1" applyFill="1" applyBorder="1" applyAlignment="1">
      <alignment horizontal="center" vertical="center" wrapText="1" shrinkToFit="1"/>
    </xf>
    <xf numFmtId="17" fontId="0" fillId="3" borderId="15" xfId="0" quotePrefix="1" applyNumberFormat="1" applyFill="1" applyBorder="1" applyAlignment="1">
      <alignment horizontal="center" vertical="center" wrapText="1" shrinkToFit="1"/>
    </xf>
    <xf numFmtId="17" fontId="0" fillId="3" borderId="20" xfId="0" quotePrefix="1" applyNumberFormat="1" applyFill="1" applyBorder="1" applyAlignment="1">
      <alignment horizontal="center" vertical="center" wrapText="1" shrinkToFit="1"/>
    </xf>
    <xf numFmtId="0" fontId="0" fillId="0" borderId="17" xfId="0" applyBorder="1" applyAlignment="1">
      <alignment horizontal="center" vertical="center" wrapText="1" shrinkToFit="1"/>
    </xf>
    <xf numFmtId="182" fontId="0" fillId="11" borderId="14" xfId="0" applyNumberFormat="1" applyFill="1" applyBorder="1">
      <alignment vertical="center"/>
    </xf>
    <xf numFmtId="0" fontId="0" fillId="11" borderId="20" xfId="0" applyFill="1" applyBorder="1">
      <alignment vertical="center"/>
    </xf>
    <xf numFmtId="0" fontId="0" fillId="11" borderId="14" xfId="0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F2CE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532278</xdr:colOff>
      <xdr:row>14</xdr:row>
      <xdr:rowOff>-1</xdr:rowOff>
    </xdr:from>
    <xdr:to>
      <xdr:col>3</xdr:col>
      <xdr:colOff>358586</xdr:colOff>
      <xdr:row>16</xdr:row>
      <xdr:rowOff>212912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52B8648E-4D95-4935-A8C8-ADDF8FC7C663}"/>
            </a:ext>
          </a:extLst>
        </xdr:cNvPr>
        <xdr:cNvSpPr>
          <a:spLocks noChangeArrowheads="1"/>
        </xdr:cNvSpPr>
      </xdr:nvSpPr>
      <xdr:spPr bwMode="auto">
        <a:xfrm>
          <a:off x="627528" y="3800474"/>
          <a:ext cx="1264583" cy="670113"/>
        </a:xfrm>
        <a:prstGeom prst="downArrow">
          <a:avLst>
            <a:gd name="adj1" fmla="val 50000"/>
            <a:gd name="adj2" fmla="val 60982"/>
          </a:avLst>
        </a:prstGeom>
        <a:solidFill>
          <a:srgbClr val="FF0000"/>
        </a:solidFill>
        <a:ln w="952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178593</xdr:colOff>
      <xdr:row>34</xdr:row>
      <xdr:rowOff>11907</xdr:rowOff>
    </xdr:from>
    <xdr:to>
      <xdr:col>8</xdr:col>
      <xdr:colOff>54314</xdr:colOff>
      <xdr:row>43</xdr:row>
      <xdr:rowOff>1445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15D30E7A-68C3-4AB6-BD67-DDD64E6939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843" y="8517732"/>
          <a:ext cx="5590721" cy="2115481"/>
        </a:xfrm>
        <a:prstGeom prst="rect">
          <a:avLst/>
        </a:prstGeom>
      </xdr:spPr>
    </xdr:pic>
    <xdr:clientData/>
  </xdr:twoCellAnchor>
  <xdr:twoCellAnchor editAs="oneCell">
    <xdr:from>
      <xdr:col>8</xdr:col>
      <xdr:colOff>236569</xdr:colOff>
      <xdr:row>33</xdr:row>
      <xdr:rowOff>229326</xdr:rowOff>
    </xdr:from>
    <xdr:to>
      <xdr:col>16</xdr:col>
      <xdr:colOff>457124</xdr:colOff>
      <xdr:row>44</xdr:row>
      <xdr:rowOff>7278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6C4E2B08-F332-4C5F-965F-0A30B20017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46819" y="8506551"/>
          <a:ext cx="5602180" cy="2364270"/>
        </a:xfrm>
        <a:prstGeom prst="rect">
          <a:avLst/>
        </a:prstGeom>
      </xdr:spPr>
    </xdr:pic>
    <xdr:clientData/>
  </xdr:twoCellAnchor>
  <xdr:twoCellAnchor>
    <xdr:from>
      <xdr:col>10</xdr:col>
      <xdr:colOff>762001</xdr:colOff>
      <xdr:row>15</xdr:row>
      <xdr:rowOff>207065</xdr:rowOff>
    </xdr:from>
    <xdr:to>
      <xdr:col>13</xdr:col>
      <xdr:colOff>306458</xdr:colOff>
      <xdr:row>17</xdr:row>
      <xdr:rowOff>49695</xdr:rowOff>
    </xdr:to>
    <xdr:sp macro="" textlink="">
      <xdr:nvSpPr>
        <xdr:cNvPr id="6" name="吹き出し: 角を丸めた四角形 5">
          <a:extLst>
            <a:ext uri="{FF2B5EF4-FFF2-40B4-BE49-F238E27FC236}">
              <a16:creationId xmlns:a16="http://schemas.microsoft.com/office/drawing/2014/main" id="{03F66CC0-1E31-4DA3-BA50-B5EDB0AAAACD}"/>
            </a:ext>
          </a:extLst>
        </xdr:cNvPr>
        <xdr:cNvSpPr/>
      </xdr:nvSpPr>
      <xdr:spPr>
        <a:xfrm>
          <a:off x="7667626" y="4236140"/>
          <a:ext cx="1744732" cy="299830"/>
        </a:xfrm>
        <a:prstGeom prst="wedgeRoundRectCallout">
          <a:avLst>
            <a:gd name="adj1" fmla="val -38743"/>
            <a:gd name="adj2" fmla="val 94933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EV</a:t>
          </a:r>
          <a:r>
            <a:rPr kumimoji="1" lang="ja-JP" altLang="en-US" sz="1100">
              <a:solidFill>
                <a:srgbClr val="FF0000"/>
              </a:solidFill>
            </a:rPr>
            <a:t>の場合は、単位は</a:t>
          </a:r>
          <a:r>
            <a:rPr kumimoji="1" lang="en-US" altLang="ja-JP" sz="1100">
              <a:solidFill>
                <a:srgbClr val="FF0000"/>
              </a:solidFill>
            </a:rPr>
            <a:t>kWh</a:t>
          </a:r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13</xdr:col>
      <xdr:colOff>337542</xdr:colOff>
      <xdr:row>13</xdr:row>
      <xdr:rowOff>190500</xdr:rowOff>
    </xdr:from>
    <xdr:to>
      <xdr:col>17</xdr:col>
      <xdr:colOff>347382</xdr:colOff>
      <xdr:row>16</xdr:row>
      <xdr:rowOff>100853</xdr:rowOff>
    </xdr:to>
    <xdr:sp macro="" textlink="">
      <xdr:nvSpPr>
        <xdr:cNvPr id="7" name="吹き出し: 角を丸めた四角形 6">
          <a:extLst>
            <a:ext uri="{FF2B5EF4-FFF2-40B4-BE49-F238E27FC236}">
              <a16:creationId xmlns:a16="http://schemas.microsoft.com/office/drawing/2014/main" id="{538E6819-A505-40F1-90E2-B2357FB488C0}"/>
            </a:ext>
          </a:extLst>
        </xdr:cNvPr>
        <xdr:cNvSpPr/>
      </xdr:nvSpPr>
      <xdr:spPr>
        <a:xfrm>
          <a:off x="9443442" y="3762375"/>
          <a:ext cx="2781615" cy="596153"/>
        </a:xfrm>
        <a:prstGeom prst="wedgeRoundRectCallout">
          <a:avLst>
            <a:gd name="adj1" fmla="val -42400"/>
            <a:gd name="adj2" fmla="val 87760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EV</a:t>
          </a:r>
          <a:r>
            <a:rPr kumimoji="1" lang="ja-JP" altLang="en-US" sz="1100">
              <a:solidFill>
                <a:srgbClr val="FF0000"/>
              </a:solidFill>
            </a:rPr>
            <a:t>の場合は、単位は</a:t>
          </a:r>
          <a:r>
            <a:rPr kumimoji="1" lang="en-US" altLang="ja-JP" sz="1100">
              <a:solidFill>
                <a:srgbClr val="FF0000"/>
              </a:solidFill>
            </a:rPr>
            <a:t>t-CO2/kWh</a:t>
          </a:r>
        </a:p>
        <a:p>
          <a:pPr algn="l"/>
          <a:r>
            <a:rPr kumimoji="1" lang="ja-JP" altLang="en-US" sz="900">
              <a:solidFill>
                <a:srgbClr val="FF0000"/>
              </a:solidFill>
            </a:rPr>
            <a:t>（排出係数は電力会社のものを使用すること）</a:t>
          </a:r>
        </a:p>
      </xdr:txBody>
    </xdr:sp>
    <xdr:clientData/>
  </xdr:twoCellAnchor>
  <xdr:twoCellAnchor>
    <xdr:from>
      <xdr:col>1</xdr:col>
      <xdr:colOff>100853</xdr:colOff>
      <xdr:row>2</xdr:row>
      <xdr:rowOff>22412</xdr:rowOff>
    </xdr:from>
    <xdr:to>
      <xdr:col>3</xdr:col>
      <xdr:colOff>907677</xdr:colOff>
      <xdr:row>6</xdr:row>
      <xdr:rowOff>133235</xdr:rowOff>
    </xdr:to>
    <xdr:sp macro="" textlink="">
      <xdr:nvSpPr>
        <xdr:cNvPr id="9" name="角丸四角形 4">
          <a:extLst>
            <a:ext uri="{FF2B5EF4-FFF2-40B4-BE49-F238E27FC236}">
              <a16:creationId xmlns:a16="http://schemas.microsoft.com/office/drawing/2014/main" id="{ED7CE6B4-ED38-4408-A12F-0C3FC23BFC12}"/>
            </a:ext>
          </a:extLst>
        </xdr:cNvPr>
        <xdr:cNvSpPr/>
      </xdr:nvSpPr>
      <xdr:spPr>
        <a:xfrm>
          <a:off x="201706" y="885265"/>
          <a:ext cx="2241177" cy="1208999"/>
        </a:xfrm>
        <a:prstGeom prst="roundRect">
          <a:avLst>
            <a:gd name="adj" fmla="val 28031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/>
            <a:t>燃料法</a:t>
          </a:r>
          <a:endParaRPr kumimoji="1" lang="en-US" altLang="ja-JP" sz="1600" b="1"/>
        </a:p>
        <a:p>
          <a:pPr algn="ctr"/>
          <a:r>
            <a:rPr kumimoji="1" lang="ja-JP" altLang="en-US" sz="1200" b="1"/>
            <a:t>（燃料使用量・充電容量が分かる場合）</a:t>
          </a:r>
        </a:p>
      </xdr:txBody>
    </xdr:sp>
    <xdr:clientData/>
  </xdr:twoCellAnchor>
  <xdr:twoCellAnchor>
    <xdr:from>
      <xdr:col>15</xdr:col>
      <xdr:colOff>369794</xdr:colOff>
      <xdr:row>0</xdr:row>
      <xdr:rowOff>291353</xdr:rowOff>
    </xdr:from>
    <xdr:to>
      <xdr:col>17</xdr:col>
      <xdr:colOff>179293</xdr:colOff>
      <xdr:row>2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C3822820-4521-2092-61E5-A07BAA1EF7C6}"/>
            </a:ext>
          </a:extLst>
        </xdr:cNvPr>
        <xdr:cNvSpPr/>
      </xdr:nvSpPr>
      <xdr:spPr>
        <a:xfrm>
          <a:off x="10824882" y="291353"/>
          <a:ext cx="1210235" cy="57150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>
              <a:solidFill>
                <a:schemeClr val="tx1"/>
              </a:solidFill>
            </a:rPr>
            <a:t>資料４</a:t>
          </a:r>
          <a:r>
            <a:rPr kumimoji="1" lang="ja-JP" altLang="en-US" sz="1600"/>
            <a:t>４</a:t>
          </a:r>
        </a:p>
      </xdr:txBody>
    </xdr:sp>
    <xdr:clientData/>
  </xdr:twoCellAnchor>
  <xdr:twoCellAnchor>
    <xdr:from>
      <xdr:col>16</xdr:col>
      <xdr:colOff>123264</xdr:colOff>
      <xdr:row>24</xdr:row>
      <xdr:rowOff>56029</xdr:rowOff>
    </xdr:from>
    <xdr:to>
      <xdr:col>18</xdr:col>
      <xdr:colOff>200025</xdr:colOff>
      <xdr:row>27</xdr:row>
      <xdr:rowOff>24897</xdr:rowOff>
    </xdr:to>
    <xdr:sp macro="" textlink="">
      <xdr:nvSpPr>
        <xdr:cNvPr id="8" name="吹き出し: 角を丸めた四角形 7">
          <a:extLst>
            <a:ext uri="{FF2B5EF4-FFF2-40B4-BE49-F238E27FC236}">
              <a16:creationId xmlns:a16="http://schemas.microsoft.com/office/drawing/2014/main" id="{D8DF802A-592C-4894-8ED2-D97B7F1007D3}"/>
            </a:ext>
          </a:extLst>
        </xdr:cNvPr>
        <xdr:cNvSpPr/>
      </xdr:nvSpPr>
      <xdr:spPr>
        <a:xfrm>
          <a:off x="11183470" y="6039970"/>
          <a:ext cx="1399055" cy="641221"/>
        </a:xfrm>
        <a:prstGeom prst="wedgeRoundRectCallout">
          <a:avLst>
            <a:gd name="adj1" fmla="val -50489"/>
            <a:gd name="adj2" fmla="val -100768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EV</a:t>
          </a:r>
          <a:r>
            <a:rPr kumimoji="1" lang="ja-JP" altLang="en-US" sz="1100">
              <a:solidFill>
                <a:srgbClr val="FF0000"/>
              </a:solidFill>
            </a:rPr>
            <a:t>とガソリン車で、異なる数式を使用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532278</xdr:colOff>
      <xdr:row>14</xdr:row>
      <xdr:rowOff>-1</xdr:rowOff>
    </xdr:from>
    <xdr:to>
      <xdr:col>3</xdr:col>
      <xdr:colOff>358586</xdr:colOff>
      <xdr:row>16</xdr:row>
      <xdr:rowOff>212912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940EE32B-45CE-4CC7-856D-925D17DAB197}"/>
            </a:ext>
          </a:extLst>
        </xdr:cNvPr>
        <xdr:cNvSpPr>
          <a:spLocks noChangeArrowheads="1"/>
        </xdr:cNvSpPr>
      </xdr:nvSpPr>
      <xdr:spPr bwMode="auto">
        <a:xfrm>
          <a:off x="633131" y="3753970"/>
          <a:ext cx="1260661" cy="661148"/>
        </a:xfrm>
        <a:prstGeom prst="downArrow">
          <a:avLst>
            <a:gd name="adj1" fmla="val 50000"/>
            <a:gd name="adj2" fmla="val 60982"/>
          </a:avLst>
        </a:prstGeom>
        <a:solidFill>
          <a:srgbClr val="FF0000"/>
        </a:solidFill>
        <a:ln w="952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89647</xdr:colOff>
      <xdr:row>2</xdr:row>
      <xdr:rowOff>11205</xdr:rowOff>
    </xdr:from>
    <xdr:to>
      <xdr:col>3</xdr:col>
      <xdr:colOff>896471</xdr:colOff>
      <xdr:row>6</xdr:row>
      <xdr:rowOff>122028</xdr:rowOff>
    </xdr:to>
    <xdr:sp macro="" textlink="">
      <xdr:nvSpPr>
        <xdr:cNvPr id="3" name="角丸四角形 4">
          <a:extLst>
            <a:ext uri="{FF2B5EF4-FFF2-40B4-BE49-F238E27FC236}">
              <a16:creationId xmlns:a16="http://schemas.microsoft.com/office/drawing/2014/main" id="{A163EBDB-9D61-4221-BED8-924460606A50}"/>
            </a:ext>
          </a:extLst>
        </xdr:cNvPr>
        <xdr:cNvSpPr/>
      </xdr:nvSpPr>
      <xdr:spPr>
        <a:xfrm>
          <a:off x="190500" y="874058"/>
          <a:ext cx="2241177" cy="1208999"/>
        </a:xfrm>
        <a:prstGeom prst="roundRect">
          <a:avLst>
            <a:gd name="adj" fmla="val 28031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/>
            <a:t>燃料法</a:t>
          </a:r>
          <a:endParaRPr kumimoji="1" lang="en-US" altLang="ja-JP" sz="1600" b="1"/>
        </a:p>
        <a:p>
          <a:pPr algn="ctr"/>
          <a:r>
            <a:rPr kumimoji="1" lang="ja-JP" altLang="en-US" sz="1200" b="1"/>
            <a:t>（燃料使用量・充電容量が分かる場合）</a:t>
          </a:r>
        </a:p>
      </xdr:txBody>
    </xdr:sp>
    <xdr:clientData/>
  </xdr:twoCellAnchor>
  <xdr:twoCellAnchor editAs="oneCell">
    <xdr:from>
      <xdr:col>1</xdr:col>
      <xdr:colOff>178593</xdr:colOff>
      <xdr:row>34</xdr:row>
      <xdr:rowOff>11907</xdr:rowOff>
    </xdr:from>
    <xdr:to>
      <xdr:col>8</xdr:col>
      <xdr:colOff>54314</xdr:colOff>
      <xdr:row>43</xdr:row>
      <xdr:rowOff>1445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6EBBF005-BF3B-4C1E-BB46-DB26C0A5FA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843" y="8012907"/>
          <a:ext cx="5590721" cy="2102643"/>
        </a:xfrm>
        <a:prstGeom prst="rect">
          <a:avLst/>
        </a:prstGeom>
      </xdr:spPr>
    </xdr:pic>
    <xdr:clientData/>
  </xdr:twoCellAnchor>
  <xdr:twoCellAnchor editAs="oneCell">
    <xdr:from>
      <xdr:col>8</xdr:col>
      <xdr:colOff>236569</xdr:colOff>
      <xdr:row>33</xdr:row>
      <xdr:rowOff>229326</xdr:rowOff>
    </xdr:from>
    <xdr:to>
      <xdr:col>16</xdr:col>
      <xdr:colOff>457124</xdr:colOff>
      <xdr:row>44</xdr:row>
      <xdr:rowOff>7278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5A3BD7FA-1E0A-4509-A652-3853B0E76A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59243" y="8371130"/>
          <a:ext cx="5612533" cy="2387462"/>
        </a:xfrm>
        <a:prstGeom prst="rect">
          <a:avLst/>
        </a:prstGeom>
      </xdr:spPr>
    </xdr:pic>
    <xdr:clientData/>
  </xdr:twoCellAnchor>
  <xdr:twoCellAnchor>
    <xdr:from>
      <xdr:col>10</xdr:col>
      <xdr:colOff>762001</xdr:colOff>
      <xdr:row>15</xdr:row>
      <xdr:rowOff>207065</xdr:rowOff>
    </xdr:from>
    <xdr:to>
      <xdr:col>13</xdr:col>
      <xdr:colOff>306458</xdr:colOff>
      <xdr:row>17</xdr:row>
      <xdr:rowOff>49695</xdr:rowOff>
    </xdr:to>
    <xdr:sp macro="" textlink="">
      <xdr:nvSpPr>
        <xdr:cNvPr id="7" name="吹き出し: 角を丸めた四角形 6">
          <a:extLst>
            <a:ext uri="{FF2B5EF4-FFF2-40B4-BE49-F238E27FC236}">
              <a16:creationId xmlns:a16="http://schemas.microsoft.com/office/drawing/2014/main" id="{9200917F-3A73-941C-C843-FAFD40773F83}"/>
            </a:ext>
          </a:extLst>
        </xdr:cNvPr>
        <xdr:cNvSpPr/>
      </xdr:nvSpPr>
      <xdr:spPr>
        <a:xfrm>
          <a:off x="7653619" y="4185153"/>
          <a:ext cx="1740810" cy="290866"/>
        </a:xfrm>
        <a:prstGeom prst="wedgeRoundRectCallout">
          <a:avLst>
            <a:gd name="adj1" fmla="val -38743"/>
            <a:gd name="adj2" fmla="val 94933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EV</a:t>
          </a:r>
          <a:r>
            <a:rPr kumimoji="1" lang="ja-JP" altLang="en-US" sz="1100">
              <a:solidFill>
                <a:srgbClr val="FF0000"/>
              </a:solidFill>
            </a:rPr>
            <a:t>の場合は、単位は</a:t>
          </a:r>
          <a:r>
            <a:rPr kumimoji="1" lang="en-US" altLang="ja-JP" sz="1100">
              <a:solidFill>
                <a:srgbClr val="FF0000"/>
              </a:solidFill>
            </a:rPr>
            <a:t>kWh</a:t>
          </a:r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13</xdr:col>
      <xdr:colOff>337542</xdr:colOff>
      <xdr:row>13</xdr:row>
      <xdr:rowOff>190500</xdr:rowOff>
    </xdr:from>
    <xdr:to>
      <xdr:col>17</xdr:col>
      <xdr:colOff>347382</xdr:colOff>
      <xdr:row>16</xdr:row>
      <xdr:rowOff>100853</xdr:rowOff>
    </xdr:to>
    <xdr:sp macro="" textlink="">
      <xdr:nvSpPr>
        <xdr:cNvPr id="8" name="吹き出し: 角を丸めた四角形 7">
          <a:extLst>
            <a:ext uri="{FF2B5EF4-FFF2-40B4-BE49-F238E27FC236}">
              <a16:creationId xmlns:a16="http://schemas.microsoft.com/office/drawing/2014/main" id="{B80AA8AE-F6A9-4630-8110-6A822BF55A6D}"/>
            </a:ext>
          </a:extLst>
        </xdr:cNvPr>
        <xdr:cNvSpPr/>
      </xdr:nvSpPr>
      <xdr:spPr>
        <a:xfrm>
          <a:off x="9425513" y="3720353"/>
          <a:ext cx="2777693" cy="582706"/>
        </a:xfrm>
        <a:prstGeom prst="wedgeRoundRectCallout">
          <a:avLst>
            <a:gd name="adj1" fmla="val -42400"/>
            <a:gd name="adj2" fmla="val 87760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EV</a:t>
          </a:r>
          <a:r>
            <a:rPr kumimoji="1" lang="ja-JP" altLang="en-US" sz="1100">
              <a:solidFill>
                <a:srgbClr val="FF0000"/>
              </a:solidFill>
            </a:rPr>
            <a:t>の場合は、単位は</a:t>
          </a:r>
          <a:r>
            <a:rPr kumimoji="1" lang="en-US" altLang="ja-JP" sz="1100">
              <a:solidFill>
                <a:srgbClr val="FF0000"/>
              </a:solidFill>
            </a:rPr>
            <a:t>t-CO2/kWh</a:t>
          </a:r>
        </a:p>
        <a:p>
          <a:pPr algn="l"/>
          <a:r>
            <a:rPr kumimoji="1" lang="ja-JP" altLang="en-US" sz="900">
              <a:solidFill>
                <a:srgbClr val="FF0000"/>
              </a:solidFill>
            </a:rPr>
            <a:t>（排出係数は電力会社のものを使用すること）</a:t>
          </a:r>
        </a:p>
      </xdr:txBody>
    </xdr:sp>
    <xdr:clientData/>
  </xdr:twoCellAnchor>
  <xdr:twoCellAnchor>
    <xdr:from>
      <xdr:col>13</xdr:col>
      <xdr:colOff>403412</xdr:colOff>
      <xdr:row>0</xdr:row>
      <xdr:rowOff>212912</xdr:rowOff>
    </xdr:from>
    <xdr:to>
      <xdr:col>17</xdr:col>
      <xdr:colOff>324411</xdr:colOff>
      <xdr:row>5</xdr:row>
      <xdr:rowOff>8965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DDA89C8B-5A02-46AF-8A3E-2603712C8724}"/>
            </a:ext>
          </a:extLst>
        </xdr:cNvPr>
        <xdr:cNvSpPr/>
      </xdr:nvSpPr>
      <xdr:spPr>
        <a:xfrm>
          <a:off x="9491383" y="212912"/>
          <a:ext cx="2688852" cy="1532965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>
              <a:solidFill>
                <a:srgbClr val="FF0000"/>
              </a:solidFill>
            </a:rPr>
            <a:t>記載例・</a:t>
          </a:r>
          <a:r>
            <a:rPr kumimoji="1" lang="en-US" altLang="ja-JP" sz="2400">
              <a:solidFill>
                <a:srgbClr val="FF0000"/>
              </a:solidFill>
            </a:rPr>
            <a:t>EV</a:t>
          </a:r>
          <a:br>
            <a:rPr kumimoji="1" lang="en-US" altLang="ja-JP" sz="2400">
              <a:solidFill>
                <a:srgbClr val="FF0000"/>
              </a:solidFill>
            </a:rPr>
          </a:br>
          <a:r>
            <a:rPr kumimoji="1" lang="en-US" altLang="ja-JP" sz="1800">
              <a:solidFill>
                <a:srgbClr val="FF0000"/>
              </a:solidFill>
            </a:rPr>
            <a:t>(</a:t>
          </a:r>
          <a:r>
            <a:rPr kumimoji="1" lang="ja-JP" altLang="en-US" sz="1800">
              <a:solidFill>
                <a:srgbClr val="FF0000"/>
              </a:solidFill>
            </a:rPr>
            <a:t>算出の際は、単位に注意すること</a:t>
          </a:r>
          <a:r>
            <a:rPr kumimoji="1" lang="en-US" altLang="ja-JP" sz="1800">
              <a:solidFill>
                <a:srgbClr val="FF0000"/>
              </a:solidFill>
            </a:rPr>
            <a:t>)</a:t>
          </a:r>
          <a:endParaRPr kumimoji="1" lang="ja-JP" altLang="en-US" sz="2400">
            <a:solidFill>
              <a:srgbClr val="FF0000"/>
            </a:solidFill>
          </a:endParaRPr>
        </a:p>
      </xdr:txBody>
    </xdr:sp>
    <xdr:clientData/>
  </xdr:twoCellAnchor>
  <xdr:twoCellAnchor>
    <xdr:from>
      <xdr:col>16</xdr:col>
      <xdr:colOff>33617</xdr:colOff>
      <xdr:row>24</xdr:row>
      <xdr:rowOff>89647</xdr:rowOff>
    </xdr:from>
    <xdr:to>
      <xdr:col>18</xdr:col>
      <xdr:colOff>110378</xdr:colOff>
      <xdr:row>27</xdr:row>
      <xdr:rowOff>58515</xdr:rowOff>
    </xdr:to>
    <xdr:sp macro="" textlink="">
      <xdr:nvSpPr>
        <xdr:cNvPr id="6" name="吹き出し: 角を丸めた四角形 5">
          <a:extLst>
            <a:ext uri="{FF2B5EF4-FFF2-40B4-BE49-F238E27FC236}">
              <a16:creationId xmlns:a16="http://schemas.microsoft.com/office/drawing/2014/main" id="{8F378EC3-E0E9-4D1B-A08F-A0C648E1A1E7}"/>
            </a:ext>
          </a:extLst>
        </xdr:cNvPr>
        <xdr:cNvSpPr/>
      </xdr:nvSpPr>
      <xdr:spPr>
        <a:xfrm>
          <a:off x="11093823" y="6073588"/>
          <a:ext cx="1399055" cy="641221"/>
        </a:xfrm>
        <a:prstGeom prst="wedgeRoundRectCallout">
          <a:avLst>
            <a:gd name="adj1" fmla="val -50489"/>
            <a:gd name="adj2" fmla="val -100768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EV</a:t>
          </a:r>
          <a:r>
            <a:rPr kumimoji="1" lang="ja-JP" altLang="en-US" sz="1100">
              <a:solidFill>
                <a:srgbClr val="FF0000"/>
              </a:solidFill>
            </a:rPr>
            <a:t>とガソリン車で、異なる数式を使用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56029</xdr:colOff>
      <xdr:row>2</xdr:row>
      <xdr:rowOff>123266</xdr:rowOff>
    </xdr:from>
    <xdr:to>
      <xdr:col>4</xdr:col>
      <xdr:colOff>437030</xdr:colOff>
      <xdr:row>6</xdr:row>
      <xdr:rowOff>66001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7938ED6A-F8EA-4FA3-9B14-462E4380DBB2}"/>
            </a:ext>
          </a:extLst>
        </xdr:cNvPr>
        <xdr:cNvSpPr/>
      </xdr:nvSpPr>
      <xdr:spPr>
        <a:xfrm>
          <a:off x="141754" y="990041"/>
          <a:ext cx="2752726" cy="1047635"/>
        </a:xfrm>
        <a:prstGeom prst="roundRect">
          <a:avLst>
            <a:gd name="adj" fmla="val 28031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/>
            <a:t>燃費法</a:t>
          </a:r>
          <a:endParaRPr kumimoji="1" lang="en-US" altLang="ja-JP" sz="1600" b="1"/>
        </a:p>
        <a:p>
          <a:pPr algn="ctr"/>
          <a:r>
            <a:rPr kumimoji="1" lang="ja-JP" altLang="en-US" sz="1200" b="1"/>
            <a:t>（該当車両の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燃費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が分かる場合</a:t>
          </a:r>
          <a:r>
            <a:rPr kumimoji="1" lang="ja-JP" altLang="en-US" sz="1400" b="1"/>
            <a:t>）</a:t>
          </a:r>
          <a:endParaRPr kumimoji="1" lang="ja-JP" altLang="en-US" sz="1200" b="1"/>
        </a:p>
      </xdr:txBody>
    </xdr:sp>
    <xdr:clientData/>
  </xdr:twoCellAnchor>
  <xdr:twoCellAnchor editAs="oneCell">
    <xdr:from>
      <xdr:col>1</xdr:col>
      <xdr:colOff>66336</xdr:colOff>
      <xdr:row>34</xdr:row>
      <xdr:rowOff>32317</xdr:rowOff>
    </xdr:from>
    <xdr:to>
      <xdr:col>8</xdr:col>
      <xdr:colOff>48126</xdr:colOff>
      <xdr:row>43</xdr:row>
      <xdr:rowOff>200682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1B268125-03F9-47A5-AB34-51AD2287D2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061" y="8538142"/>
          <a:ext cx="5471365" cy="2295615"/>
        </a:xfrm>
        <a:prstGeom prst="rect">
          <a:avLst/>
        </a:prstGeom>
      </xdr:spPr>
    </xdr:pic>
    <xdr:clientData/>
  </xdr:twoCellAnchor>
  <xdr:twoCellAnchor editAs="oneCell">
    <xdr:from>
      <xdr:col>8</xdr:col>
      <xdr:colOff>510489</xdr:colOff>
      <xdr:row>34</xdr:row>
      <xdr:rowOff>6033</xdr:rowOff>
    </xdr:from>
    <xdr:to>
      <xdr:col>17</xdr:col>
      <xdr:colOff>145100</xdr:colOff>
      <xdr:row>45</xdr:row>
      <xdr:rowOff>9070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D94886F2-02DC-4F36-A74A-B22B3A54B8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2139" y="8511858"/>
          <a:ext cx="5473436" cy="2612887"/>
        </a:xfrm>
        <a:prstGeom prst="rect">
          <a:avLst/>
        </a:prstGeom>
      </xdr:spPr>
    </xdr:pic>
    <xdr:clientData/>
  </xdr:twoCellAnchor>
  <xdr:twoCellAnchor>
    <xdr:from>
      <xdr:col>1</xdr:col>
      <xdr:colOff>428625</xdr:colOff>
      <xdr:row>14</xdr:row>
      <xdr:rowOff>0</xdr:rowOff>
    </xdr:from>
    <xdr:to>
      <xdr:col>3</xdr:col>
      <xdr:colOff>374836</xdr:colOff>
      <xdr:row>16</xdr:row>
      <xdr:rowOff>203948</xdr:rowOff>
    </xdr:to>
    <xdr:sp macro="" textlink="">
      <xdr:nvSpPr>
        <xdr:cNvPr id="5" name="AutoShape 3">
          <a:extLst>
            <a:ext uri="{FF2B5EF4-FFF2-40B4-BE49-F238E27FC236}">
              <a16:creationId xmlns:a16="http://schemas.microsoft.com/office/drawing/2014/main" id="{260690BE-F65D-49C3-9DFD-87722A1AD1A3}"/>
            </a:ext>
          </a:extLst>
        </xdr:cNvPr>
        <xdr:cNvSpPr>
          <a:spLocks noChangeArrowheads="1"/>
        </xdr:cNvSpPr>
      </xdr:nvSpPr>
      <xdr:spPr bwMode="auto">
        <a:xfrm>
          <a:off x="514350" y="3800475"/>
          <a:ext cx="1289236" cy="661148"/>
        </a:xfrm>
        <a:prstGeom prst="downArrow">
          <a:avLst>
            <a:gd name="adj1" fmla="val 50000"/>
            <a:gd name="adj2" fmla="val 60982"/>
          </a:avLst>
        </a:prstGeom>
        <a:solidFill>
          <a:srgbClr val="FF0000"/>
        </a:solidFill>
        <a:ln w="952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28762</xdr:colOff>
      <xdr:row>15</xdr:row>
      <xdr:rowOff>78442</xdr:rowOff>
    </xdr:from>
    <xdr:to>
      <xdr:col>14</xdr:col>
      <xdr:colOff>418516</xdr:colOff>
      <xdr:row>16</xdr:row>
      <xdr:rowOff>206577</xdr:rowOff>
    </xdr:to>
    <xdr:sp macro="" textlink="">
      <xdr:nvSpPr>
        <xdr:cNvPr id="7" name="吹き出し: 角を丸めた四角形 6">
          <a:extLst>
            <a:ext uri="{FF2B5EF4-FFF2-40B4-BE49-F238E27FC236}">
              <a16:creationId xmlns:a16="http://schemas.microsoft.com/office/drawing/2014/main" id="{30FB6FD7-D364-494D-A534-6BA4AEE18E71}"/>
            </a:ext>
          </a:extLst>
        </xdr:cNvPr>
        <xdr:cNvSpPr/>
      </xdr:nvSpPr>
      <xdr:spPr>
        <a:xfrm>
          <a:off x="7895291" y="4045324"/>
          <a:ext cx="1734460" cy="352253"/>
        </a:xfrm>
        <a:prstGeom prst="wedgeRoundRectCallout">
          <a:avLst>
            <a:gd name="adj1" fmla="val -38743"/>
            <a:gd name="adj2" fmla="val 94933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EV</a:t>
          </a:r>
          <a:r>
            <a:rPr kumimoji="1" lang="ja-JP" altLang="en-US" sz="1100">
              <a:solidFill>
                <a:srgbClr val="FF0000"/>
              </a:solidFill>
            </a:rPr>
            <a:t>の場合は、単位は</a:t>
          </a:r>
          <a:r>
            <a:rPr kumimoji="1" lang="en-US" altLang="ja-JP" sz="1100">
              <a:solidFill>
                <a:srgbClr val="FF0000"/>
              </a:solidFill>
            </a:rPr>
            <a:t>kWh</a:t>
          </a:r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14</xdr:col>
      <xdr:colOff>449600</xdr:colOff>
      <xdr:row>13</xdr:row>
      <xdr:rowOff>123264</xdr:rowOff>
    </xdr:from>
    <xdr:to>
      <xdr:col>18</xdr:col>
      <xdr:colOff>347381</xdr:colOff>
      <xdr:row>16</xdr:row>
      <xdr:rowOff>33617</xdr:rowOff>
    </xdr:to>
    <xdr:sp macro="" textlink="">
      <xdr:nvSpPr>
        <xdr:cNvPr id="8" name="吹き出し: 角を丸めた四角形 7">
          <a:extLst>
            <a:ext uri="{FF2B5EF4-FFF2-40B4-BE49-F238E27FC236}">
              <a16:creationId xmlns:a16="http://schemas.microsoft.com/office/drawing/2014/main" id="{E4DB853B-26BC-464A-B972-833632C81C23}"/>
            </a:ext>
          </a:extLst>
        </xdr:cNvPr>
        <xdr:cNvSpPr/>
      </xdr:nvSpPr>
      <xdr:spPr>
        <a:xfrm>
          <a:off x="9660275" y="3695139"/>
          <a:ext cx="2774331" cy="596153"/>
        </a:xfrm>
        <a:prstGeom prst="wedgeRoundRectCallout">
          <a:avLst>
            <a:gd name="adj1" fmla="val -42400"/>
            <a:gd name="adj2" fmla="val 87760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EV</a:t>
          </a:r>
          <a:r>
            <a:rPr kumimoji="1" lang="ja-JP" altLang="en-US" sz="1100">
              <a:solidFill>
                <a:srgbClr val="FF0000"/>
              </a:solidFill>
            </a:rPr>
            <a:t>の場合は、単位は</a:t>
          </a:r>
          <a:r>
            <a:rPr kumimoji="1" lang="en-US" altLang="ja-JP" sz="1100">
              <a:solidFill>
                <a:srgbClr val="FF0000"/>
              </a:solidFill>
            </a:rPr>
            <a:t>t-CO2/kWh</a:t>
          </a:r>
        </a:p>
        <a:p>
          <a:pPr algn="l"/>
          <a:r>
            <a:rPr kumimoji="1" lang="ja-JP" altLang="en-US" sz="900">
              <a:solidFill>
                <a:srgbClr val="FF0000"/>
              </a:solidFill>
            </a:rPr>
            <a:t>（排出係数は電力会社のものを使用すること）</a:t>
          </a:r>
        </a:p>
      </xdr:txBody>
    </xdr:sp>
    <xdr:clientData/>
  </xdr:twoCellAnchor>
  <xdr:twoCellAnchor>
    <xdr:from>
      <xdr:col>11</xdr:col>
      <xdr:colOff>499782</xdr:colOff>
      <xdr:row>25</xdr:row>
      <xdr:rowOff>112934</xdr:rowOff>
    </xdr:from>
    <xdr:to>
      <xdr:col>15</xdr:col>
      <xdr:colOff>112059</xdr:colOff>
      <xdr:row>26</xdr:row>
      <xdr:rowOff>179683</xdr:rowOff>
    </xdr:to>
    <xdr:sp macro="" textlink="">
      <xdr:nvSpPr>
        <xdr:cNvPr id="9" name="吹き出し: 角を丸めた四角形 8">
          <a:extLst>
            <a:ext uri="{FF2B5EF4-FFF2-40B4-BE49-F238E27FC236}">
              <a16:creationId xmlns:a16="http://schemas.microsoft.com/office/drawing/2014/main" id="{F0AA328D-6291-4B09-B7CC-FF3CA3149169}"/>
            </a:ext>
          </a:extLst>
        </xdr:cNvPr>
        <xdr:cNvSpPr/>
      </xdr:nvSpPr>
      <xdr:spPr>
        <a:xfrm>
          <a:off x="7776882" y="6428009"/>
          <a:ext cx="2365002" cy="295349"/>
        </a:xfrm>
        <a:prstGeom prst="wedgeRoundRectCallout">
          <a:avLst>
            <a:gd name="adj1" fmla="val -23937"/>
            <a:gd name="adj2" fmla="val -155485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EV</a:t>
          </a:r>
          <a:r>
            <a:rPr kumimoji="1" lang="ja-JP" altLang="en-US" sz="1100">
              <a:solidFill>
                <a:srgbClr val="FF0000"/>
              </a:solidFill>
            </a:rPr>
            <a:t>の場合は、</a:t>
          </a:r>
          <a:r>
            <a:rPr kumimoji="1" lang="en-US" altLang="ja-JP" sz="1100">
              <a:solidFill>
                <a:srgbClr val="FF0000"/>
              </a:solidFill>
            </a:rPr>
            <a:t>1000</a:t>
          </a:r>
          <a:r>
            <a:rPr kumimoji="1" lang="ja-JP" altLang="en-US" sz="1100">
              <a:solidFill>
                <a:srgbClr val="FF0000"/>
              </a:solidFill>
            </a:rPr>
            <a:t>で割る必要なし</a:t>
          </a:r>
        </a:p>
      </xdr:txBody>
    </xdr:sp>
    <xdr:clientData/>
  </xdr:twoCellAnchor>
  <xdr:twoCellAnchor>
    <xdr:from>
      <xdr:col>17</xdr:col>
      <xdr:colOff>86472</xdr:colOff>
      <xdr:row>24</xdr:row>
      <xdr:rowOff>29451</xdr:rowOff>
    </xdr:from>
    <xdr:to>
      <xdr:col>18</xdr:col>
      <xdr:colOff>806824</xdr:colOff>
      <xdr:row>26</xdr:row>
      <xdr:rowOff>216087</xdr:rowOff>
    </xdr:to>
    <xdr:sp macro="" textlink="">
      <xdr:nvSpPr>
        <xdr:cNvPr id="6" name="吹き出し: 角を丸めた四角形 5">
          <a:extLst>
            <a:ext uri="{FF2B5EF4-FFF2-40B4-BE49-F238E27FC236}">
              <a16:creationId xmlns:a16="http://schemas.microsoft.com/office/drawing/2014/main" id="{CE1D6A19-DF40-48AA-A0EC-F81278F26A40}"/>
            </a:ext>
          </a:extLst>
        </xdr:cNvPr>
        <xdr:cNvSpPr/>
      </xdr:nvSpPr>
      <xdr:spPr>
        <a:xfrm>
          <a:off x="11505266" y="6013392"/>
          <a:ext cx="1392705" cy="634871"/>
        </a:xfrm>
        <a:prstGeom prst="wedgeRoundRectCallout">
          <a:avLst>
            <a:gd name="adj1" fmla="val -50489"/>
            <a:gd name="adj2" fmla="val -100768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EV</a:t>
          </a:r>
          <a:r>
            <a:rPr kumimoji="1" lang="ja-JP" altLang="en-US" sz="1100">
              <a:solidFill>
                <a:srgbClr val="FF0000"/>
              </a:solidFill>
            </a:rPr>
            <a:t>とガソリン車で、異なる数式を使用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56029</xdr:colOff>
      <xdr:row>2</xdr:row>
      <xdr:rowOff>123266</xdr:rowOff>
    </xdr:from>
    <xdr:to>
      <xdr:col>4</xdr:col>
      <xdr:colOff>437030</xdr:colOff>
      <xdr:row>6</xdr:row>
      <xdr:rowOff>66001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AD0F7907-9956-44CB-8DEF-1747F456BB91}"/>
            </a:ext>
          </a:extLst>
        </xdr:cNvPr>
        <xdr:cNvSpPr/>
      </xdr:nvSpPr>
      <xdr:spPr>
        <a:xfrm>
          <a:off x="145676" y="986119"/>
          <a:ext cx="2756648" cy="1040911"/>
        </a:xfrm>
        <a:prstGeom prst="roundRect">
          <a:avLst>
            <a:gd name="adj" fmla="val 28031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/>
            <a:t>燃費法</a:t>
          </a:r>
          <a:endParaRPr kumimoji="1" lang="en-US" altLang="ja-JP" sz="1600" b="1"/>
        </a:p>
        <a:p>
          <a:pPr algn="ctr"/>
          <a:r>
            <a:rPr kumimoji="1" lang="ja-JP" altLang="en-US" sz="1200" b="1"/>
            <a:t>（該当車両の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燃費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が分かる場合</a:t>
          </a:r>
          <a:r>
            <a:rPr kumimoji="1" lang="ja-JP" altLang="en-US" sz="1400" b="1"/>
            <a:t>）</a:t>
          </a:r>
          <a:endParaRPr kumimoji="1" lang="ja-JP" altLang="en-US" sz="1200" b="1"/>
        </a:p>
      </xdr:txBody>
    </xdr:sp>
    <xdr:clientData/>
  </xdr:twoCellAnchor>
  <xdr:twoCellAnchor editAs="oneCell">
    <xdr:from>
      <xdr:col>1</xdr:col>
      <xdr:colOff>66336</xdr:colOff>
      <xdr:row>34</xdr:row>
      <xdr:rowOff>32317</xdr:rowOff>
    </xdr:from>
    <xdr:to>
      <xdr:col>8</xdr:col>
      <xdr:colOff>48126</xdr:colOff>
      <xdr:row>43</xdr:row>
      <xdr:rowOff>200682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7A99F438-46B7-4E47-BA0E-713B2EBE65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061" y="8309542"/>
          <a:ext cx="5465015" cy="2295615"/>
        </a:xfrm>
        <a:prstGeom prst="rect">
          <a:avLst/>
        </a:prstGeom>
      </xdr:spPr>
    </xdr:pic>
    <xdr:clientData/>
  </xdr:twoCellAnchor>
  <xdr:twoCellAnchor editAs="oneCell">
    <xdr:from>
      <xdr:col>8</xdr:col>
      <xdr:colOff>510489</xdr:colOff>
      <xdr:row>34</xdr:row>
      <xdr:rowOff>6033</xdr:rowOff>
    </xdr:from>
    <xdr:to>
      <xdr:col>17</xdr:col>
      <xdr:colOff>116338</xdr:colOff>
      <xdr:row>45</xdr:row>
      <xdr:rowOff>9070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B3650BC0-9A6C-4BA6-87B2-7F8246559A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02224" y="8376827"/>
          <a:ext cx="5461670" cy="2580390"/>
        </a:xfrm>
        <a:prstGeom prst="rect">
          <a:avLst/>
        </a:prstGeom>
      </xdr:spPr>
    </xdr:pic>
    <xdr:clientData/>
  </xdr:twoCellAnchor>
  <xdr:twoCellAnchor>
    <xdr:from>
      <xdr:col>1</xdr:col>
      <xdr:colOff>428625</xdr:colOff>
      <xdr:row>14</xdr:row>
      <xdr:rowOff>0</xdr:rowOff>
    </xdr:from>
    <xdr:to>
      <xdr:col>3</xdr:col>
      <xdr:colOff>374836</xdr:colOff>
      <xdr:row>16</xdr:row>
      <xdr:rowOff>203948</xdr:rowOff>
    </xdr:to>
    <xdr:sp macro="" textlink="">
      <xdr:nvSpPr>
        <xdr:cNvPr id="7" name="AutoShape 3">
          <a:extLst>
            <a:ext uri="{FF2B5EF4-FFF2-40B4-BE49-F238E27FC236}">
              <a16:creationId xmlns:a16="http://schemas.microsoft.com/office/drawing/2014/main" id="{F042F5F3-D1D2-4255-AAEA-146A3EA4DD17}"/>
            </a:ext>
          </a:extLst>
        </xdr:cNvPr>
        <xdr:cNvSpPr>
          <a:spLocks noChangeArrowheads="1"/>
        </xdr:cNvSpPr>
      </xdr:nvSpPr>
      <xdr:spPr bwMode="auto">
        <a:xfrm>
          <a:off x="514350" y="3800475"/>
          <a:ext cx="1260661" cy="661148"/>
        </a:xfrm>
        <a:prstGeom prst="downArrow">
          <a:avLst>
            <a:gd name="adj1" fmla="val 50000"/>
            <a:gd name="adj2" fmla="val 60982"/>
          </a:avLst>
        </a:prstGeom>
        <a:solidFill>
          <a:srgbClr val="FF0000"/>
        </a:solidFill>
        <a:ln w="952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247650</xdr:colOff>
      <xdr:row>0</xdr:row>
      <xdr:rowOff>114299</xdr:rowOff>
    </xdr:from>
    <xdr:to>
      <xdr:col>18</xdr:col>
      <xdr:colOff>56590</xdr:colOff>
      <xdr:row>4</xdr:row>
      <xdr:rowOff>145676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B366C6DA-3B7A-4A90-904C-BC349F84BC68}"/>
            </a:ext>
          </a:extLst>
        </xdr:cNvPr>
        <xdr:cNvSpPr/>
      </xdr:nvSpPr>
      <xdr:spPr>
        <a:xfrm>
          <a:off x="9458885" y="114299"/>
          <a:ext cx="2688852" cy="1532965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>
              <a:solidFill>
                <a:srgbClr val="FF0000"/>
              </a:solidFill>
            </a:rPr>
            <a:t>記載例・</a:t>
          </a:r>
          <a:r>
            <a:rPr kumimoji="1" lang="en-US" altLang="ja-JP" sz="2400">
              <a:solidFill>
                <a:srgbClr val="FF0000"/>
              </a:solidFill>
            </a:rPr>
            <a:t>EV</a:t>
          </a:r>
          <a:br>
            <a:rPr kumimoji="1" lang="en-US" altLang="ja-JP" sz="2400">
              <a:solidFill>
                <a:srgbClr val="FF0000"/>
              </a:solidFill>
            </a:rPr>
          </a:br>
          <a:r>
            <a:rPr kumimoji="1" lang="en-US" altLang="ja-JP" sz="1800">
              <a:solidFill>
                <a:srgbClr val="FF0000"/>
              </a:solidFill>
            </a:rPr>
            <a:t>(</a:t>
          </a:r>
          <a:r>
            <a:rPr kumimoji="1" lang="ja-JP" altLang="en-US" sz="1800">
              <a:solidFill>
                <a:srgbClr val="FF0000"/>
              </a:solidFill>
            </a:rPr>
            <a:t>算出の際は、単位に注意すること</a:t>
          </a:r>
          <a:r>
            <a:rPr kumimoji="1" lang="en-US" altLang="ja-JP" sz="1800">
              <a:solidFill>
                <a:srgbClr val="FF0000"/>
              </a:solidFill>
            </a:rPr>
            <a:t>)</a:t>
          </a:r>
          <a:endParaRPr kumimoji="1" lang="ja-JP" altLang="en-US" sz="2400">
            <a:solidFill>
              <a:srgbClr val="FF0000"/>
            </a:solidFill>
          </a:endParaRPr>
        </a:p>
      </xdr:txBody>
    </xdr:sp>
    <xdr:clientData/>
  </xdr:twoCellAnchor>
  <xdr:twoCellAnchor>
    <xdr:from>
      <xdr:col>12</xdr:col>
      <xdr:colOff>22412</xdr:colOff>
      <xdr:row>15</xdr:row>
      <xdr:rowOff>139829</xdr:rowOff>
    </xdr:from>
    <xdr:to>
      <xdr:col>14</xdr:col>
      <xdr:colOff>418516</xdr:colOff>
      <xdr:row>16</xdr:row>
      <xdr:rowOff>206577</xdr:rowOff>
    </xdr:to>
    <xdr:sp macro="" textlink="">
      <xdr:nvSpPr>
        <xdr:cNvPr id="9" name="吹き出し: 角を丸めた四角形 8">
          <a:extLst>
            <a:ext uri="{FF2B5EF4-FFF2-40B4-BE49-F238E27FC236}">
              <a16:creationId xmlns:a16="http://schemas.microsoft.com/office/drawing/2014/main" id="{F4F70085-9F20-4BA8-B022-A51B3CAF53AF}"/>
            </a:ext>
          </a:extLst>
        </xdr:cNvPr>
        <xdr:cNvSpPr/>
      </xdr:nvSpPr>
      <xdr:spPr>
        <a:xfrm>
          <a:off x="7888941" y="4117917"/>
          <a:ext cx="1740810" cy="290866"/>
        </a:xfrm>
        <a:prstGeom prst="wedgeRoundRectCallout">
          <a:avLst>
            <a:gd name="adj1" fmla="val -38743"/>
            <a:gd name="adj2" fmla="val 94933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EV</a:t>
          </a:r>
          <a:r>
            <a:rPr kumimoji="1" lang="ja-JP" altLang="en-US" sz="1100">
              <a:solidFill>
                <a:srgbClr val="FF0000"/>
              </a:solidFill>
            </a:rPr>
            <a:t>の場合は、単位は</a:t>
          </a:r>
          <a:r>
            <a:rPr kumimoji="1" lang="en-US" altLang="ja-JP" sz="1100">
              <a:solidFill>
                <a:srgbClr val="FF0000"/>
              </a:solidFill>
            </a:rPr>
            <a:t>kWh</a:t>
          </a:r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14</xdr:col>
      <xdr:colOff>449600</xdr:colOff>
      <xdr:row>13</xdr:row>
      <xdr:rowOff>123264</xdr:rowOff>
    </xdr:from>
    <xdr:to>
      <xdr:col>18</xdr:col>
      <xdr:colOff>347381</xdr:colOff>
      <xdr:row>16</xdr:row>
      <xdr:rowOff>33617</xdr:rowOff>
    </xdr:to>
    <xdr:sp macro="" textlink="">
      <xdr:nvSpPr>
        <xdr:cNvPr id="10" name="吹き出し: 角を丸めた四角形 9">
          <a:extLst>
            <a:ext uri="{FF2B5EF4-FFF2-40B4-BE49-F238E27FC236}">
              <a16:creationId xmlns:a16="http://schemas.microsoft.com/office/drawing/2014/main" id="{D163C816-B657-4C7B-897D-0A34FE7E71EA}"/>
            </a:ext>
          </a:extLst>
        </xdr:cNvPr>
        <xdr:cNvSpPr/>
      </xdr:nvSpPr>
      <xdr:spPr>
        <a:xfrm>
          <a:off x="9660835" y="3653117"/>
          <a:ext cx="2777693" cy="582706"/>
        </a:xfrm>
        <a:prstGeom prst="wedgeRoundRectCallout">
          <a:avLst>
            <a:gd name="adj1" fmla="val -42400"/>
            <a:gd name="adj2" fmla="val 87760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EV</a:t>
          </a:r>
          <a:r>
            <a:rPr kumimoji="1" lang="ja-JP" altLang="en-US" sz="1100">
              <a:solidFill>
                <a:srgbClr val="FF0000"/>
              </a:solidFill>
            </a:rPr>
            <a:t>の場合は、単位は</a:t>
          </a:r>
          <a:r>
            <a:rPr kumimoji="1" lang="en-US" altLang="ja-JP" sz="1100">
              <a:solidFill>
                <a:srgbClr val="FF0000"/>
              </a:solidFill>
            </a:rPr>
            <a:t>t-CO2/kWh</a:t>
          </a:r>
        </a:p>
        <a:p>
          <a:pPr algn="l"/>
          <a:r>
            <a:rPr kumimoji="1" lang="ja-JP" altLang="en-US" sz="900">
              <a:solidFill>
                <a:srgbClr val="FF0000"/>
              </a:solidFill>
            </a:rPr>
            <a:t>（排出係数は電力会社のものを使用すること）</a:t>
          </a:r>
        </a:p>
      </xdr:txBody>
    </xdr:sp>
    <xdr:clientData/>
  </xdr:twoCellAnchor>
  <xdr:twoCellAnchor>
    <xdr:from>
      <xdr:col>11</xdr:col>
      <xdr:colOff>499782</xdr:colOff>
      <xdr:row>25</xdr:row>
      <xdr:rowOff>112934</xdr:rowOff>
    </xdr:from>
    <xdr:to>
      <xdr:col>15</xdr:col>
      <xdr:colOff>112059</xdr:colOff>
      <xdr:row>26</xdr:row>
      <xdr:rowOff>179683</xdr:rowOff>
    </xdr:to>
    <xdr:sp macro="" textlink="">
      <xdr:nvSpPr>
        <xdr:cNvPr id="11" name="吹き出し: 角を丸めた四角形 10">
          <a:extLst>
            <a:ext uri="{FF2B5EF4-FFF2-40B4-BE49-F238E27FC236}">
              <a16:creationId xmlns:a16="http://schemas.microsoft.com/office/drawing/2014/main" id="{C69A5A1F-984C-47B5-AA19-00F8CB707527}"/>
            </a:ext>
          </a:extLst>
        </xdr:cNvPr>
        <xdr:cNvSpPr/>
      </xdr:nvSpPr>
      <xdr:spPr>
        <a:xfrm>
          <a:off x="7783606" y="6332199"/>
          <a:ext cx="2357718" cy="290866"/>
        </a:xfrm>
        <a:prstGeom prst="wedgeRoundRectCallout">
          <a:avLst>
            <a:gd name="adj1" fmla="val -23937"/>
            <a:gd name="adj2" fmla="val -155485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EV</a:t>
          </a:r>
          <a:r>
            <a:rPr kumimoji="1" lang="ja-JP" altLang="en-US" sz="1100">
              <a:solidFill>
                <a:srgbClr val="FF0000"/>
              </a:solidFill>
            </a:rPr>
            <a:t>の場合は、</a:t>
          </a:r>
          <a:r>
            <a:rPr kumimoji="1" lang="en-US" altLang="ja-JP" sz="1100">
              <a:solidFill>
                <a:srgbClr val="FF0000"/>
              </a:solidFill>
            </a:rPr>
            <a:t>1000</a:t>
          </a:r>
          <a:r>
            <a:rPr kumimoji="1" lang="ja-JP" altLang="en-US" sz="1100">
              <a:solidFill>
                <a:srgbClr val="FF0000"/>
              </a:solidFill>
            </a:rPr>
            <a:t>で割る必要なし</a:t>
          </a:r>
        </a:p>
      </xdr:txBody>
    </xdr:sp>
    <xdr:clientData/>
  </xdr:twoCellAnchor>
  <xdr:twoCellAnchor>
    <xdr:from>
      <xdr:col>17</xdr:col>
      <xdr:colOff>67235</xdr:colOff>
      <xdr:row>24</xdr:row>
      <xdr:rowOff>11206</xdr:rowOff>
    </xdr:from>
    <xdr:to>
      <xdr:col>18</xdr:col>
      <xdr:colOff>793937</xdr:colOff>
      <xdr:row>26</xdr:row>
      <xdr:rowOff>204192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72E43E26-21C3-487A-9D54-1885F6C8627A}"/>
            </a:ext>
          </a:extLst>
        </xdr:cNvPr>
        <xdr:cNvSpPr/>
      </xdr:nvSpPr>
      <xdr:spPr>
        <a:xfrm>
          <a:off x="11508441" y="5995147"/>
          <a:ext cx="1399055" cy="641221"/>
        </a:xfrm>
        <a:prstGeom prst="wedgeRoundRectCallout">
          <a:avLst>
            <a:gd name="adj1" fmla="val -50489"/>
            <a:gd name="adj2" fmla="val -100768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EV</a:t>
          </a:r>
          <a:r>
            <a:rPr kumimoji="1" lang="ja-JP" altLang="en-US" sz="1100">
              <a:solidFill>
                <a:srgbClr val="FF0000"/>
              </a:solidFill>
            </a:rPr>
            <a:t>とガソリン車で、異なる数式を使用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532278</xdr:colOff>
      <xdr:row>14</xdr:row>
      <xdr:rowOff>-1</xdr:rowOff>
    </xdr:from>
    <xdr:to>
      <xdr:col>3</xdr:col>
      <xdr:colOff>358586</xdr:colOff>
      <xdr:row>16</xdr:row>
      <xdr:rowOff>212912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D4C85C99-4A12-466C-A092-3AA6B7F4C4AF}"/>
            </a:ext>
          </a:extLst>
        </xdr:cNvPr>
        <xdr:cNvSpPr>
          <a:spLocks noChangeArrowheads="1"/>
        </xdr:cNvSpPr>
      </xdr:nvSpPr>
      <xdr:spPr bwMode="auto">
        <a:xfrm>
          <a:off x="627528" y="3800474"/>
          <a:ext cx="1264583" cy="670113"/>
        </a:xfrm>
        <a:prstGeom prst="downArrow">
          <a:avLst>
            <a:gd name="adj1" fmla="val 50000"/>
            <a:gd name="adj2" fmla="val 60982"/>
          </a:avLst>
        </a:prstGeom>
        <a:solidFill>
          <a:srgbClr val="FF0000"/>
        </a:solidFill>
        <a:ln w="952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178593</xdr:colOff>
      <xdr:row>34</xdr:row>
      <xdr:rowOff>11907</xdr:rowOff>
    </xdr:from>
    <xdr:to>
      <xdr:col>8</xdr:col>
      <xdr:colOff>54314</xdr:colOff>
      <xdr:row>43</xdr:row>
      <xdr:rowOff>1445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1EDB6505-B689-4356-8C23-4F6E6D509D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843" y="8517732"/>
          <a:ext cx="5590721" cy="2115481"/>
        </a:xfrm>
        <a:prstGeom prst="rect">
          <a:avLst/>
        </a:prstGeom>
      </xdr:spPr>
    </xdr:pic>
    <xdr:clientData/>
  </xdr:twoCellAnchor>
  <xdr:twoCellAnchor editAs="oneCell">
    <xdr:from>
      <xdr:col>8</xdr:col>
      <xdr:colOff>236569</xdr:colOff>
      <xdr:row>33</xdr:row>
      <xdr:rowOff>229326</xdr:rowOff>
    </xdr:from>
    <xdr:to>
      <xdr:col>16</xdr:col>
      <xdr:colOff>457124</xdr:colOff>
      <xdr:row>44</xdr:row>
      <xdr:rowOff>10453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C3D507F8-68FB-4471-950F-CE15E34D23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46819" y="8506551"/>
          <a:ext cx="5602180" cy="2364270"/>
        </a:xfrm>
        <a:prstGeom prst="rect">
          <a:avLst/>
        </a:prstGeom>
      </xdr:spPr>
    </xdr:pic>
    <xdr:clientData/>
  </xdr:twoCellAnchor>
  <xdr:twoCellAnchor>
    <xdr:from>
      <xdr:col>11</xdr:col>
      <xdr:colOff>259103</xdr:colOff>
      <xdr:row>15</xdr:row>
      <xdr:rowOff>89647</xdr:rowOff>
    </xdr:from>
    <xdr:to>
      <xdr:col>14</xdr:col>
      <xdr:colOff>33619</xdr:colOff>
      <xdr:row>16</xdr:row>
      <xdr:rowOff>212912</xdr:rowOff>
    </xdr:to>
    <xdr:sp macro="" textlink="">
      <xdr:nvSpPr>
        <xdr:cNvPr id="6" name="吹き出し: 角を丸めた四角形 5">
          <a:extLst>
            <a:ext uri="{FF2B5EF4-FFF2-40B4-BE49-F238E27FC236}">
              <a16:creationId xmlns:a16="http://schemas.microsoft.com/office/drawing/2014/main" id="{89F348DC-5114-4B51-BE1F-1360E2E1FD1C}"/>
            </a:ext>
          </a:extLst>
        </xdr:cNvPr>
        <xdr:cNvSpPr/>
      </xdr:nvSpPr>
      <xdr:spPr>
        <a:xfrm>
          <a:off x="7993403" y="4118722"/>
          <a:ext cx="1831916" cy="351865"/>
        </a:xfrm>
        <a:prstGeom prst="wedgeRoundRectCallout">
          <a:avLst>
            <a:gd name="adj1" fmla="val -42400"/>
            <a:gd name="adj2" fmla="val 87760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FCV</a:t>
          </a:r>
          <a:r>
            <a:rPr kumimoji="1" lang="ja-JP" altLang="en-US" sz="1100">
              <a:solidFill>
                <a:srgbClr val="FF0000"/>
              </a:solidFill>
            </a:rPr>
            <a:t>の場合は、単位は</a:t>
          </a:r>
          <a:r>
            <a:rPr kumimoji="1" lang="en-US" altLang="ja-JP" sz="1100">
              <a:solidFill>
                <a:srgbClr val="FF0000"/>
              </a:solidFill>
            </a:rPr>
            <a:t>kg</a:t>
          </a:r>
          <a:endParaRPr kumimoji="1" lang="ja-JP" altLang="en-US" sz="9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44824</xdr:colOff>
      <xdr:row>2</xdr:row>
      <xdr:rowOff>22411</xdr:rowOff>
    </xdr:from>
    <xdr:to>
      <xdr:col>3</xdr:col>
      <xdr:colOff>851648</xdr:colOff>
      <xdr:row>6</xdr:row>
      <xdr:rowOff>133234</xdr:rowOff>
    </xdr:to>
    <xdr:sp macro="" textlink="">
      <xdr:nvSpPr>
        <xdr:cNvPr id="8" name="角丸四角形 4">
          <a:extLst>
            <a:ext uri="{FF2B5EF4-FFF2-40B4-BE49-F238E27FC236}">
              <a16:creationId xmlns:a16="http://schemas.microsoft.com/office/drawing/2014/main" id="{7A52E2E5-EB8B-4389-8F3C-6153C57E8067}"/>
            </a:ext>
          </a:extLst>
        </xdr:cNvPr>
        <xdr:cNvSpPr/>
      </xdr:nvSpPr>
      <xdr:spPr>
        <a:xfrm>
          <a:off x="145677" y="885264"/>
          <a:ext cx="2241177" cy="1208999"/>
        </a:xfrm>
        <a:prstGeom prst="roundRect">
          <a:avLst>
            <a:gd name="adj" fmla="val 28031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/>
            <a:t>燃料法</a:t>
          </a:r>
          <a:endParaRPr kumimoji="1" lang="en-US" altLang="ja-JP" sz="1600" b="1"/>
        </a:p>
        <a:p>
          <a:pPr algn="ctr"/>
          <a:r>
            <a:rPr kumimoji="1" lang="ja-JP" altLang="en-US" sz="1200" b="1"/>
            <a:t>（燃料使用量・充電容量が分かる場合）</a:t>
          </a:r>
        </a:p>
      </xdr:txBody>
    </xdr:sp>
    <xdr:clientData/>
  </xdr:twoCellAnchor>
  <xdr:twoCellAnchor>
    <xdr:from>
      <xdr:col>13</xdr:col>
      <xdr:colOff>448236</xdr:colOff>
      <xdr:row>0</xdr:row>
      <xdr:rowOff>408268</xdr:rowOff>
    </xdr:from>
    <xdr:to>
      <xdr:col>17</xdr:col>
      <xdr:colOff>369794</xdr:colOff>
      <xdr:row>5</xdr:row>
      <xdr:rowOff>8031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EEA5C6D7-49C1-6D79-E655-D81B7C94CEA9}"/>
            </a:ext>
          </a:extLst>
        </xdr:cNvPr>
        <xdr:cNvSpPr/>
      </xdr:nvSpPr>
      <xdr:spPr>
        <a:xfrm>
          <a:off x="9468971" y="408268"/>
          <a:ext cx="2622176" cy="132546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物流業務用</a:t>
          </a:r>
          <a:r>
            <a:rPr kumimoji="1" lang="en-US" altLang="ja-JP" sz="1100">
              <a:solidFill>
                <a:srgbClr val="FF0000"/>
              </a:solidFill>
            </a:rPr>
            <a:t>FCV</a:t>
          </a:r>
          <a:r>
            <a:rPr kumimoji="1" lang="ja-JP" altLang="en-US" sz="1100">
              <a:solidFill>
                <a:srgbClr val="FF0000"/>
              </a:solidFill>
            </a:rPr>
            <a:t>車両を導入していない場合は、事業実施後の</a:t>
          </a:r>
          <a:r>
            <a:rPr kumimoji="1" lang="en-US" altLang="ja-JP" sz="1100">
              <a:solidFill>
                <a:srgbClr val="FF0000"/>
              </a:solidFill>
            </a:rPr>
            <a:t>c</a:t>
          </a:r>
          <a:r>
            <a:rPr kumimoji="1" lang="ja-JP" altLang="en-US" sz="1100">
              <a:solidFill>
                <a:srgbClr val="FF0000"/>
              </a:solidFill>
            </a:rPr>
            <a:t>列「燃料使用量」の欄に事業実施後の年間燃料使用量（水素充填設備の外部</a:t>
          </a:r>
          <a:r>
            <a:rPr kumimoji="1" lang="en-US" altLang="ja-JP" sz="1100">
              <a:solidFill>
                <a:srgbClr val="FF0000"/>
              </a:solidFill>
            </a:rPr>
            <a:t>FCV</a:t>
          </a:r>
          <a:r>
            <a:rPr kumimoji="1" lang="ja-JP" altLang="en-US" sz="1100">
              <a:solidFill>
                <a:srgbClr val="FF0000"/>
              </a:solidFill>
            </a:rPr>
            <a:t>車両への充填量）を記載してください。</a:t>
          </a:r>
          <a:r>
            <a:rPr kumimoji="1" lang="en-US" altLang="ja-JP" sz="1100"/>
            <a:t>V</a:t>
          </a:r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532278</xdr:colOff>
      <xdr:row>14</xdr:row>
      <xdr:rowOff>-1</xdr:rowOff>
    </xdr:from>
    <xdr:to>
      <xdr:col>3</xdr:col>
      <xdr:colOff>358586</xdr:colOff>
      <xdr:row>16</xdr:row>
      <xdr:rowOff>212912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2627353A-CCB6-4B8A-8F62-E2BC2CADA453}"/>
            </a:ext>
          </a:extLst>
        </xdr:cNvPr>
        <xdr:cNvSpPr>
          <a:spLocks noChangeArrowheads="1"/>
        </xdr:cNvSpPr>
      </xdr:nvSpPr>
      <xdr:spPr bwMode="auto">
        <a:xfrm>
          <a:off x="627528" y="3800474"/>
          <a:ext cx="1264583" cy="670113"/>
        </a:xfrm>
        <a:prstGeom prst="downArrow">
          <a:avLst>
            <a:gd name="adj1" fmla="val 50000"/>
            <a:gd name="adj2" fmla="val 60982"/>
          </a:avLst>
        </a:prstGeom>
        <a:solidFill>
          <a:srgbClr val="FF0000"/>
        </a:solidFill>
        <a:ln w="952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 editAs="oneCell">
    <xdr:from>
      <xdr:col>1</xdr:col>
      <xdr:colOff>178593</xdr:colOff>
      <xdr:row>34</xdr:row>
      <xdr:rowOff>11907</xdr:rowOff>
    </xdr:from>
    <xdr:to>
      <xdr:col>8</xdr:col>
      <xdr:colOff>54314</xdr:colOff>
      <xdr:row>43</xdr:row>
      <xdr:rowOff>1445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20BFD9FB-B608-41E6-9171-967306EA3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843" y="8517732"/>
          <a:ext cx="5590721" cy="2115481"/>
        </a:xfrm>
        <a:prstGeom prst="rect">
          <a:avLst/>
        </a:prstGeom>
      </xdr:spPr>
    </xdr:pic>
    <xdr:clientData/>
  </xdr:twoCellAnchor>
  <xdr:twoCellAnchor editAs="oneCell">
    <xdr:from>
      <xdr:col>8</xdr:col>
      <xdr:colOff>236569</xdr:colOff>
      <xdr:row>33</xdr:row>
      <xdr:rowOff>229326</xdr:rowOff>
    </xdr:from>
    <xdr:to>
      <xdr:col>16</xdr:col>
      <xdr:colOff>457124</xdr:colOff>
      <xdr:row>44</xdr:row>
      <xdr:rowOff>7278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472A86F4-E3CC-4900-8EEC-B5AEDE471C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46819" y="8506551"/>
          <a:ext cx="5602180" cy="2364270"/>
        </a:xfrm>
        <a:prstGeom prst="rect">
          <a:avLst/>
        </a:prstGeom>
      </xdr:spPr>
    </xdr:pic>
    <xdr:clientData/>
  </xdr:twoCellAnchor>
  <xdr:twoCellAnchor>
    <xdr:from>
      <xdr:col>11</xdr:col>
      <xdr:colOff>259103</xdr:colOff>
      <xdr:row>15</xdr:row>
      <xdr:rowOff>89647</xdr:rowOff>
    </xdr:from>
    <xdr:to>
      <xdr:col>14</xdr:col>
      <xdr:colOff>33619</xdr:colOff>
      <xdr:row>16</xdr:row>
      <xdr:rowOff>212912</xdr:rowOff>
    </xdr:to>
    <xdr:sp macro="" textlink="">
      <xdr:nvSpPr>
        <xdr:cNvPr id="7" name="吹き出し: 角を丸めた四角形 6">
          <a:extLst>
            <a:ext uri="{FF2B5EF4-FFF2-40B4-BE49-F238E27FC236}">
              <a16:creationId xmlns:a16="http://schemas.microsoft.com/office/drawing/2014/main" id="{EE398E5D-14F3-4AFE-AFE2-9167965FBB4A}"/>
            </a:ext>
          </a:extLst>
        </xdr:cNvPr>
        <xdr:cNvSpPr/>
      </xdr:nvSpPr>
      <xdr:spPr>
        <a:xfrm>
          <a:off x="7979956" y="4067735"/>
          <a:ext cx="1825192" cy="347383"/>
        </a:xfrm>
        <a:prstGeom prst="wedgeRoundRectCallout">
          <a:avLst>
            <a:gd name="adj1" fmla="val -42400"/>
            <a:gd name="adj2" fmla="val 87760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FCV</a:t>
          </a:r>
          <a:r>
            <a:rPr kumimoji="1" lang="ja-JP" altLang="en-US" sz="1100">
              <a:solidFill>
                <a:srgbClr val="FF0000"/>
              </a:solidFill>
            </a:rPr>
            <a:t>の場合は、単位は</a:t>
          </a:r>
          <a:r>
            <a:rPr kumimoji="1" lang="en-US" altLang="ja-JP" sz="1100">
              <a:solidFill>
                <a:srgbClr val="FF0000"/>
              </a:solidFill>
            </a:rPr>
            <a:t>kg</a:t>
          </a:r>
          <a:endParaRPr kumimoji="1" lang="ja-JP" altLang="en-US" sz="900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201705</xdr:colOff>
      <xdr:row>0</xdr:row>
      <xdr:rowOff>70411</xdr:rowOff>
    </xdr:from>
    <xdr:to>
      <xdr:col>12</xdr:col>
      <xdr:colOff>275291</xdr:colOff>
      <xdr:row>2</xdr:row>
      <xdr:rowOff>201706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9F8D3091-1E8D-4CCD-A0D3-7654977C2C39}"/>
            </a:ext>
          </a:extLst>
        </xdr:cNvPr>
        <xdr:cNvSpPr/>
      </xdr:nvSpPr>
      <xdr:spPr>
        <a:xfrm>
          <a:off x="4628029" y="70411"/>
          <a:ext cx="4006850" cy="994148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>
              <a:solidFill>
                <a:srgbClr val="FF0000"/>
              </a:solidFill>
            </a:rPr>
            <a:t>記載例・</a:t>
          </a:r>
          <a:r>
            <a:rPr kumimoji="1" lang="en-US" altLang="ja-JP" sz="2400">
              <a:solidFill>
                <a:srgbClr val="FF0000"/>
              </a:solidFill>
            </a:rPr>
            <a:t>FCV</a:t>
          </a:r>
          <a:br>
            <a:rPr kumimoji="1" lang="en-US" altLang="ja-JP" sz="2400">
              <a:solidFill>
                <a:srgbClr val="FF0000"/>
              </a:solidFill>
            </a:rPr>
          </a:br>
          <a:r>
            <a:rPr kumimoji="1" lang="en-US" altLang="ja-JP" sz="1800">
              <a:solidFill>
                <a:srgbClr val="FF0000"/>
              </a:solidFill>
            </a:rPr>
            <a:t>(</a:t>
          </a:r>
          <a:r>
            <a:rPr kumimoji="1" lang="ja-JP" altLang="en-US" sz="1800">
              <a:solidFill>
                <a:srgbClr val="FF0000"/>
              </a:solidFill>
            </a:rPr>
            <a:t>算出の際は、単位に注意すること</a:t>
          </a:r>
          <a:r>
            <a:rPr kumimoji="1" lang="en-US" altLang="ja-JP" sz="1800">
              <a:solidFill>
                <a:srgbClr val="FF0000"/>
              </a:solidFill>
            </a:rPr>
            <a:t>)</a:t>
          </a:r>
          <a:endParaRPr kumimoji="1" lang="ja-JP" altLang="en-US" sz="24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0</xdr:colOff>
      <xdr:row>1</xdr:row>
      <xdr:rowOff>224118</xdr:rowOff>
    </xdr:from>
    <xdr:to>
      <xdr:col>3</xdr:col>
      <xdr:colOff>806824</xdr:colOff>
      <xdr:row>6</xdr:row>
      <xdr:rowOff>99617</xdr:rowOff>
    </xdr:to>
    <xdr:sp macro="" textlink="">
      <xdr:nvSpPr>
        <xdr:cNvPr id="9" name="角丸四角形 4">
          <a:extLst>
            <a:ext uri="{FF2B5EF4-FFF2-40B4-BE49-F238E27FC236}">
              <a16:creationId xmlns:a16="http://schemas.microsoft.com/office/drawing/2014/main" id="{1263209D-A837-476C-9CA3-795E85873A41}"/>
            </a:ext>
          </a:extLst>
        </xdr:cNvPr>
        <xdr:cNvSpPr/>
      </xdr:nvSpPr>
      <xdr:spPr>
        <a:xfrm>
          <a:off x="100853" y="851647"/>
          <a:ext cx="2241177" cy="1208999"/>
        </a:xfrm>
        <a:prstGeom prst="roundRect">
          <a:avLst>
            <a:gd name="adj" fmla="val 28031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/>
            <a:t>燃料法</a:t>
          </a:r>
          <a:endParaRPr kumimoji="1" lang="en-US" altLang="ja-JP" sz="1600" b="1"/>
        </a:p>
        <a:p>
          <a:pPr algn="ctr"/>
          <a:r>
            <a:rPr kumimoji="1" lang="ja-JP" altLang="en-US" sz="1200" b="1"/>
            <a:t>（燃料使用量・充電容量が分かる場合）</a:t>
          </a:r>
        </a:p>
      </xdr:txBody>
    </xdr:sp>
    <xdr:clientData/>
  </xdr:twoCellAnchor>
  <xdr:twoCellAnchor>
    <xdr:from>
      <xdr:col>13</xdr:col>
      <xdr:colOff>649941</xdr:colOff>
      <xdr:row>0</xdr:row>
      <xdr:rowOff>437030</xdr:rowOff>
    </xdr:from>
    <xdr:to>
      <xdr:col>17</xdr:col>
      <xdr:colOff>577849</xdr:colOff>
      <xdr:row>5</xdr:row>
      <xdr:rowOff>33618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5B96195B-7FC9-4F17-8CE9-21841B002A36}"/>
            </a:ext>
          </a:extLst>
        </xdr:cNvPr>
        <xdr:cNvSpPr/>
      </xdr:nvSpPr>
      <xdr:spPr>
        <a:xfrm>
          <a:off x="9670676" y="437030"/>
          <a:ext cx="2628526" cy="1322294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物流業務用</a:t>
          </a:r>
          <a:r>
            <a:rPr kumimoji="1" lang="en-US" altLang="ja-JP" sz="1100">
              <a:solidFill>
                <a:srgbClr val="FF0000"/>
              </a:solidFill>
            </a:rPr>
            <a:t>FCV</a:t>
          </a:r>
          <a:r>
            <a:rPr kumimoji="1" lang="ja-JP" altLang="en-US" sz="1100">
              <a:solidFill>
                <a:srgbClr val="FF0000"/>
              </a:solidFill>
            </a:rPr>
            <a:t>車両を導入していない場合は、事業実施後の</a:t>
          </a:r>
          <a:r>
            <a:rPr kumimoji="1" lang="en-US" altLang="ja-JP" sz="1100">
              <a:solidFill>
                <a:srgbClr val="FF0000"/>
              </a:solidFill>
            </a:rPr>
            <a:t>c</a:t>
          </a:r>
          <a:r>
            <a:rPr kumimoji="1" lang="ja-JP" altLang="en-US" sz="1100">
              <a:solidFill>
                <a:srgbClr val="FF0000"/>
              </a:solidFill>
            </a:rPr>
            <a:t>列「燃料使用量」の欄に事業実施後の年間燃料使用量（水素充填設備の外部</a:t>
          </a:r>
          <a:r>
            <a:rPr kumimoji="1" lang="en-US" altLang="ja-JP" sz="1100">
              <a:solidFill>
                <a:srgbClr val="FF0000"/>
              </a:solidFill>
            </a:rPr>
            <a:t>FCV</a:t>
          </a:r>
          <a:r>
            <a:rPr kumimoji="1" lang="ja-JP" altLang="en-US" sz="1100">
              <a:solidFill>
                <a:srgbClr val="FF0000"/>
              </a:solidFill>
            </a:rPr>
            <a:t>車両への充填量）を記載してください。</a:t>
          </a:r>
          <a:r>
            <a:rPr kumimoji="1" lang="en-US" altLang="ja-JP" sz="1100"/>
            <a:t>V</a:t>
          </a:r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56029</xdr:colOff>
      <xdr:row>2</xdr:row>
      <xdr:rowOff>123266</xdr:rowOff>
    </xdr:from>
    <xdr:to>
      <xdr:col>4</xdr:col>
      <xdr:colOff>437030</xdr:colOff>
      <xdr:row>6</xdr:row>
      <xdr:rowOff>66001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FBD86EFB-E1B5-448F-A180-C051CE2D0B6F}"/>
            </a:ext>
          </a:extLst>
        </xdr:cNvPr>
        <xdr:cNvSpPr/>
      </xdr:nvSpPr>
      <xdr:spPr>
        <a:xfrm>
          <a:off x="141754" y="990041"/>
          <a:ext cx="2752726" cy="1047635"/>
        </a:xfrm>
        <a:prstGeom prst="roundRect">
          <a:avLst>
            <a:gd name="adj" fmla="val 28031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/>
            <a:t>燃費法</a:t>
          </a:r>
          <a:endParaRPr kumimoji="1" lang="en-US" altLang="ja-JP" sz="1600" b="1"/>
        </a:p>
        <a:p>
          <a:pPr algn="ctr"/>
          <a:r>
            <a:rPr kumimoji="1" lang="ja-JP" altLang="en-US" sz="1200" b="1"/>
            <a:t>（該当車両の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燃費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が分かる場合</a:t>
          </a:r>
          <a:r>
            <a:rPr kumimoji="1" lang="ja-JP" altLang="en-US" sz="1400" b="1"/>
            <a:t>）</a:t>
          </a:r>
          <a:endParaRPr kumimoji="1" lang="ja-JP" altLang="en-US" sz="1200" b="1"/>
        </a:p>
      </xdr:txBody>
    </xdr:sp>
    <xdr:clientData/>
  </xdr:twoCellAnchor>
  <xdr:twoCellAnchor editAs="oneCell">
    <xdr:from>
      <xdr:col>1</xdr:col>
      <xdr:colOff>66336</xdr:colOff>
      <xdr:row>34</xdr:row>
      <xdr:rowOff>32317</xdr:rowOff>
    </xdr:from>
    <xdr:to>
      <xdr:col>8</xdr:col>
      <xdr:colOff>48126</xdr:colOff>
      <xdr:row>43</xdr:row>
      <xdr:rowOff>200682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6B1AA1D2-9E1A-4A49-8E41-14E51D61FD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061" y="8538142"/>
          <a:ext cx="5471365" cy="2295615"/>
        </a:xfrm>
        <a:prstGeom prst="rect">
          <a:avLst/>
        </a:prstGeom>
      </xdr:spPr>
    </xdr:pic>
    <xdr:clientData/>
  </xdr:twoCellAnchor>
  <xdr:twoCellAnchor editAs="oneCell">
    <xdr:from>
      <xdr:col>8</xdr:col>
      <xdr:colOff>510489</xdr:colOff>
      <xdr:row>34</xdr:row>
      <xdr:rowOff>6033</xdr:rowOff>
    </xdr:from>
    <xdr:to>
      <xdr:col>17</xdr:col>
      <xdr:colOff>145100</xdr:colOff>
      <xdr:row>45</xdr:row>
      <xdr:rowOff>9070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BD6CF822-6BA3-48EB-878E-011F115F60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2139" y="8511858"/>
          <a:ext cx="5473436" cy="2612887"/>
        </a:xfrm>
        <a:prstGeom prst="rect">
          <a:avLst/>
        </a:prstGeom>
      </xdr:spPr>
    </xdr:pic>
    <xdr:clientData/>
  </xdr:twoCellAnchor>
  <xdr:twoCellAnchor>
    <xdr:from>
      <xdr:col>1</xdr:col>
      <xdr:colOff>428625</xdr:colOff>
      <xdr:row>14</xdr:row>
      <xdr:rowOff>0</xdr:rowOff>
    </xdr:from>
    <xdr:to>
      <xdr:col>3</xdr:col>
      <xdr:colOff>374836</xdr:colOff>
      <xdr:row>16</xdr:row>
      <xdr:rowOff>203948</xdr:rowOff>
    </xdr:to>
    <xdr:sp macro="" textlink="">
      <xdr:nvSpPr>
        <xdr:cNvPr id="5" name="AutoShape 3">
          <a:extLst>
            <a:ext uri="{FF2B5EF4-FFF2-40B4-BE49-F238E27FC236}">
              <a16:creationId xmlns:a16="http://schemas.microsoft.com/office/drawing/2014/main" id="{A56844F7-DC7A-4562-8F65-EE0B9BD05827}"/>
            </a:ext>
          </a:extLst>
        </xdr:cNvPr>
        <xdr:cNvSpPr>
          <a:spLocks noChangeArrowheads="1"/>
        </xdr:cNvSpPr>
      </xdr:nvSpPr>
      <xdr:spPr bwMode="auto">
        <a:xfrm>
          <a:off x="514350" y="3800475"/>
          <a:ext cx="1289236" cy="661148"/>
        </a:xfrm>
        <a:prstGeom prst="downArrow">
          <a:avLst>
            <a:gd name="adj1" fmla="val 50000"/>
            <a:gd name="adj2" fmla="val 60982"/>
          </a:avLst>
        </a:prstGeom>
        <a:solidFill>
          <a:srgbClr val="FF0000"/>
        </a:solidFill>
        <a:ln w="952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145677</xdr:colOff>
      <xdr:row>15</xdr:row>
      <xdr:rowOff>56029</xdr:rowOff>
    </xdr:from>
    <xdr:to>
      <xdr:col>14</xdr:col>
      <xdr:colOff>626163</xdr:colOff>
      <xdr:row>16</xdr:row>
      <xdr:rowOff>179294</xdr:rowOff>
    </xdr:to>
    <xdr:sp macro="" textlink="">
      <xdr:nvSpPr>
        <xdr:cNvPr id="7" name="吹き出し: 角を丸めた四角形 6">
          <a:extLst>
            <a:ext uri="{FF2B5EF4-FFF2-40B4-BE49-F238E27FC236}">
              <a16:creationId xmlns:a16="http://schemas.microsoft.com/office/drawing/2014/main" id="{ADA3E15E-A234-4203-8B0A-DB836246A84D}"/>
            </a:ext>
          </a:extLst>
        </xdr:cNvPr>
        <xdr:cNvSpPr/>
      </xdr:nvSpPr>
      <xdr:spPr>
        <a:xfrm>
          <a:off x="8003802" y="4085104"/>
          <a:ext cx="1833036" cy="351865"/>
        </a:xfrm>
        <a:prstGeom prst="wedgeRoundRectCallout">
          <a:avLst>
            <a:gd name="adj1" fmla="val -42400"/>
            <a:gd name="adj2" fmla="val 87760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FCV</a:t>
          </a:r>
          <a:r>
            <a:rPr kumimoji="1" lang="ja-JP" altLang="en-US" sz="1100">
              <a:solidFill>
                <a:srgbClr val="FF0000"/>
              </a:solidFill>
            </a:rPr>
            <a:t>の場合は、単位は</a:t>
          </a:r>
          <a:r>
            <a:rPr kumimoji="1" lang="en-US" altLang="ja-JP" sz="1100">
              <a:solidFill>
                <a:srgbClr val="FF0000"/>
              </a:solidFill>
            </a:rPr>
            <a:t>kg</a:t>
          </a:r>
          <a:endParaRPr kumimoji="1" lang="ja-JP" altLang="en-US" sz="900">
            <a:solidFill>
              <a:srgbClr val="FF0000"/>
            </a:solidFill>
          </a:endParaRPr>
        </a:p>
      </xdr:txBody>
    </xdr:sp>
    <xdr:clientData/>
  </xdr:twoCellAnchor>
  <xdr:twoCellAnchor>
    <xdr:from>
      <xdr:col>14</xdr:col>
      <xdr:colOff>750794</xdr:colOff>
      <xdr:row>0</xdr:row>
      <xdr:rowOff>280147</xdr:rowOff>
    </xdr:from>
    <xdr:to>
      <xdr:col>18</xdr:col>
      <xdr:colOff>499408</xdr:colOff>
      <xdr:row>4</xdr:row>
      <xdr:rowOff>100853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DBDF089-54B0-4654-BC5A-DE46D06E7258}"/>
            </a:ext>
          </a:extLst>
        </xdr:cNvPr>
        <xdr:cNvSpPr/>
      </xdr:nvSpPr>
      <xdr:spPr>
        <a:xfrm>
          <a:off x="9962029" y="280147"/>
          <a:ext cx="2628526" cy="1322294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物流業務用</a:t>
          </a:r>
          <a:r>
            <a:rPr kumimoji="1" lang="en-US" altLang="ja-JP" sz="1100">
              <a:solidFill>
                <a:srgbClr val="FF0000"/>
              </a:solidFill>
            </a:rPr>
            <a:t>FCV</a:t>
          </a:r>
          <a:r>
            <a:rPr kumimoji="1" lang="ja-JP" altLang="en-US" sz="1100">
              <a:solidFill>
                <a:srgbClr val="FF0000"/>
              </a:solidFill>
            </a:rPr>
            <a:t>車両を導入していない場合は、事業実施後の</a:t>
          </a:r>
          <a:r>
            <a:rPr kumimoji="1" lang="en-US" altLang="ja-JP" sz="1100">
              <a:solidFill>
                <a:srgbClr val="FF0000"/>
              </a:solidFill>
            </a:rPr>
            <a:t>e</a:t>
          </a:r>
          <a:r>
            <a:rPr kumimoji="1" lang="ja-JP" altLang="en-US" sz="1100">
              <a:solidFill>
                <a:srgbClr val="FF0000"/>
              </a:solidFill>
            </a:rPr>
            <a:t>列「燃料使用量」の欄に事業実施後の年間燃料使用量（水素充填設備の外部</a:t>
          </a:r>
          <a:r>
            <a:rPr kumimoji="1" lang="en-US" altLang="ja-JP" sz="1100">
              <a:solidFill>
                <a:srgbClr val="FF0000"/>
              </a:solidFill>
            </a:rPr>
            <a:t>FCV</a:t>
          </a:r>
          <a:r>
            <a:rPr kumimoji="1" lang="ja-JP" altLang="en-US" sz="1100">
              <a:solidFill>
                <a:srgbClr val="FF0000"/>
              </a:solidFill>
            </a:rPr>
            <a:t>車両への充填量）を記載してください。</a:t>
          </a:r>
          <a:r>
            <a:rPr kumimoji="1" lang="en-US" altLang="ja-JP" sz="1100"/>
            <a:t>V</a:t>
          </a:r>
          <a:endParaRPr kumimoji="1" lang="ja-JP" altLang="en-US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56029</xdr:colOff>
      <xdr:row>2</xdr:row>
      <xdr:rowOff>123266</xdr:rowOff>
    </xdr:from>
    <xdr:to>
      <xdr:col>4</xdr:col>
      <xdr:colOff>437030</xdr:colOff>
      <xdr:row>6</xdr:row>
      <xdr:rowOff>66001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A5AAF73B-4C5F-46F0-840E-C5597517EA11}"/>
            </a:ext>
          </a:extLst>
        </xdr:cNvPr>
        <xdr:cNvSpPr/>
      </xdr:nvSpPr>
      <xdr:spPr>
        <a:xfrm>
          <a:off x="141754" y="990041"/>
          <a:ext cx="2752726" cy="1047635"/>
        </a:xfrm>
        <a:prstGeom prst="roundRect">
          <a:avLst>
            <a:gd name="adj" fmla="val 28031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 b="1"/>
            <a:t>燃費法</a:t>
          </a:r>
          <a:endParaRPr kumimoji="1" lang="en-US" altLang="ja-JP" sz="1600" b="1"/>
        </a:p>
        <a:p>
          <a:pPr algn="ctr"/>
          <a:r>
            <a:rPr kumimoji="1" lang="ja-JP" altLang="en-US" sz="1200" b="1"/>
            <a:t>（該当車両の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燃費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が分かる場合</a:t>
          </a:r>
          <a:r>
            <a:rPr kumimoji="1" lang="ja-JP" altLang="en-US" sz="1400" b="1"/>
            <a:t>）</a:t>
          </a:r>
          <a:endParaRPr kumimoji="1" lang="ja-JP" altLang="en-US" sz="1200" b="1"/>
        </a:p>
      </xdr:txBody>
    </xdr:sp>
    <xdr:clientData/>
  </xdr:twoCellAnchor>
  <xdr:twoCellAnchor editAs="oneCell">
    <xdr:from>
      <xdr:col>1</xdr:col>
      <xdr:colOff>66336</xdr:colOff>
      <xdr:row>34</xdr:row>
      <xdr:rowOff>32317</xdr:rowOff>
    </xdr:from>
    <xdr:to>
      <xdr:col>8</xdr:col>
      <xdr:colOff>44951</xdr:colOff>
      <xdr:row>43</xdr:row>
      <xdr:rowOff>197507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9311E22-D239-4EEA-8214-25DE1C8B25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061" y="8538142"/>
          <a:ext cx="5471365" cy="2295615"/>
        </a:xfrm>
        <a:prstGeom prst="rect">
          <a:avLst/>
        </a:prstGeom>
      </xdr:spPr>
    </xdr:pic>
    <xdr:clientData/>
  </xdr:twoCellAnchor>
  <xdr:twoCellAnchor editAs="oneCell">
    <xdr:from>
      <xdr:col>8</xdr:col>
      <xdr:colOff>510489</xdr:colOff>
      <xdr:row>34</xdr:row>
      <xdr:rowOff>6033</xdr:rowOff>
    </xdr:from>
    <xdr:to>
      <xdr:col>17</xdr:col>
      <xdr:colOff>141925</xdr:colOff>
      <xdr:row>45</xdr:row>
      <xdr:rowOff>12245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9650B4A6-EB1C-4FB2-B012-97D48C27D3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2139" y="8511858"/>
          <a:ext cx="5473436" cy="2612887"/>
        </a:xfrm>
        <a:prstGeom prst="rect">
          <a:avLst/>
        </a:prstGeom>
      </xdr:spPr>
    </xdr:pic>
    <xdr:clientData/>
  </xdr:twoCellAnchor>
  <xdr:twoCellAnchor>
    <xdr:from>
      <xdr:col>1</xdr:col>
      <xdr:colOff>428625</xdr:colOff>
      <xdr:row>14</xdr:row>
      <xdr:rowOff>0</xdr:rowOff>
    </xdr:from>
    <xdr:to>
      <xdr:col>3</xdr:col>
      <xdr:colOff>374836</xdr:colOff>
      <xdr:row>16</xdr:row>
      <xdr:rowOff>203948</xdr:rowOff>
    </xdr:to>
    <xdr:sp macro="" textlink="">
      <xdr:nvSpPr>
        <xdr:cNvPr id="5" name="AutoShape 3">
          <a:extLst>
            <a:ext uri="{FF2B5EF4-FFF2-40B4-BE49-F238E27FC236}">
              <a16:creationId xmlns:a16="http://schemas.microsoft.com/office/drawing/2014/main" id="{15EF0817-2466-4BE0-BD98-33A8AAE8C577}"/>
            </a:ext>
          </a:extLst>
        </xdr:cNvPr>
        <xdr:cNvSpPr>
          <a:spLocks noChangeArrowheads="1"/>
        </xdr:cNvSpPr>
      </xdr:nvSpPr>
      <xdr:spPr bwMode="auto">
        <a:xfrm>
          <a:off x="514350" y="3800475"/>
          <a:ext cx="1289236" cy="661148"/>
        </a:xfrm>
        <a:prstGeom prst="downArrow">
          <a:avLst>
            <a:gd name="adj1" fmla="val 50000"/>
            <a:gd name="adj2" fmla="val 60982"/>
          </a:avLst>
        </a:prstGeom>
        <a:solidFill>
          <a:srgbClr val="FF0000"/>
        </a:solidFill>
        <a:ln w="952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145677</xdr:colOff>
      <xdr:row>15</xdr:row>
      <xdr:rowOff>56029</xdr:rowOff>
    </xdr:from>
    <xdr:to>
      <xdr:col>14</xdr:col>
      <xdr:colOff>626163</xdr:colOff>
      <xdr:row>16</xdr:row>
      <xdr:rowOff>179294</xdr:rowOff>
    </xdr:to>
    <xdr:sp macro="" textlink="">
      <xdr:nvSpPr>
        <xdr:cNvPr id="10" name="吹き出し: 角を丸めた四角形 9">
          <a:extLst>
            <a:ext uri="{FF2B5EF4-FFF2-40B4-BE49-F238E27FC236}">
              <a16:creationId xmlns:a16="http://schemas.microsoft.com/office/drawing/2014/main" id="{C3F7A90D-2BD4-4EEE-A5F0-FA0EB04DC533}"/>
            </a:ext>
          </a:extLst>
        </xdr:cNvPr>
        <xdr:cNvSpPr/>
      </xdr:nvSpPr>
      <xdr:spPr>
        <a:xfrm>
          <a:off x="8012206" y="4034117"/>
          <a:ext cx="1825192" cy="347383"/>
        </a:xfrm>
        <a:prstGeom prst="wedgeRoundRectCallout">
          <a:avLst>
            <a:gd name="adj1" fmla="val -42400"/>
            <a:gd name="adj2" fmla="val 87760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FCV</a:t>
          </a:r>
          <a:r>
            <a:rPr kumimoji="1" lang="ja-JP" altLang="en-US" sz="1100">
              <a:solidFill>
                <a:srgbClr val="FF0000"/>
              </a:solidFill>
            </a:rPr>
            <a:t>の場合は、単位は</a:t>
          </a:r>
          <a:r>
            <a:rPr kumimoji="1" lang="en-US" altLang="ja-JP" sz="1100">
              <a:solidFill>
                <a:srgbClr val="FF0000"/>
              </a:solidFill>
            </a:rPr>
            <a:t>kg</a:t>
          </a:r>
          <a:endParaRPr kumimoji="1" lang="ja-JP" altLang="en-US" sz="900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437029</xdr:colOff>
      <xdr:row>0</xdr:row>
      <xdr:rowOff>78441</xdr:rowOff>
    </xdr:from>
    <xdr:to>
      <xdr:col>12</xdr:col>
      <xdr:colOff>497728</xdr:colOff>
      <xdr:row>2</xdr:row>
      <xdr:rowOff>209736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C53CEA20-BE7A-40B4-9A94-23DC33AE3109}"/>
            </a:ext>
          </a:extLst>
        </xdr:cNvPr>
        <xdr:cNvSpPr/>
      </xdr:nvSpPr>
      <xdr:spPr>
        <a:xfrm>
          <a:off x="4347882" y="78441"/>
          <a:ext cx="4016375" cy="994148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>
              <a:solidFill>
                <a:srgbClr val="FF0000"/>
              </a:solidFill>
            </a:rPr>
            <a:t>記載例・</a:t>
          </a:r>
          <a:r>
            <a:rPr kumimoji="1" lang="en-US" altLang="ja-JP" sz="2400">
              <a:solidFill>
                <a:srgbClr val="FF0000"/>
              </a:solidFill>
            </a:rPr>
            <a:t>FCV</a:t>
          </a:r>
          <a:br>
            <a:rPr kumimoji="1" lang="en-US" altLang="ja-JP" sz="2400">
              <a:solidFill>
                <a:srgbClr val="FF0000"/>
              </a:solidFill>
            </a:rPr>
          </a:br>
          <a:r>
            <a:rPr kumimoji="1" lang="en-US" altLang="ja-JP" sz="1800">
              <a:solidFill>
                <a:srgbClr val="FF0000"/>
              </a:solidFill>
            </a:rPr>
            <a:t>(</a:t>
          </a:r>
          <a:r>
            <a:rPr kumimoji="1" lang="ja-JP" altLang="en-US" sz="1800">
              <a:solidFill>
                <a:srgbClr val="FF0000"/>
              </a:solidFill>
            </a:rPr>
            <a:t>算出の際は、単位に注意すること</a:t>
          </a:r>
          <a:r>
            <a:rPr kumimoji="1" lang="en-US" altLang="ja-JP" sz="1800">
              <a:solidFill>
                <a:srgbClr val="FF0000"/>
              </a:solidFill>
            </a:rPr>
            <a:t>)</a:t>
          </a:r>
          <a:endParaRPr kumimoji="1" lang="ja-JP" altLang="en-US" sz="2400">
            <a:solidFill>
              <a:srgbClr val="FF0000"/>
            </a:solidFill>
          </a:endParaRPr>
        </a:p>
      </xdr:txBody>
    </xdr:sp>
    <xdr:clientData/>
  </xdr:twoCellAnchor>
  <xdr:twoCellAnchor>
    <xdr:from>
      <xdr:col>15</xdr:col>
      <xdr:colOff>11206</xdr:colOff>
      <xdr:row>0</xdr:row>
      <xdr:rowOff>324970</xdr:rowOff>
    </xdr:from>
    <xdr:to>
      <xdr:col>18</xdr:col>
      <xdr:colOff>577850</xdr:colOff>
      <xdr:row>4</xdr:row>
      <xdr:rowOff>152026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F8297E10-90D8-4DC9-87B4-6E6DE17DCFB7}"/>
            </a:ext>
          </a:extLst>
        </xdr:cNvPr>
        <xdr:cNvSpPr/>
      </xdr:nvSpPr>
      <xdr:spPr>
        <a:xfrm>
          <a:off x="10040471" y="324970"/>
          <a:ext cx="2628526" cy="1328644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物流業務用</a:t>
          </a:r>
          <a:r>
            <a:rPr kumimoji="1" lang="en-US" altLang="ja-JP" sz="1100">
              <a:solidFill>
                <a:srgbClr val="FF0000"/>
              </a:solidFill>
            </a:rPr>
            <a:t>FCV</a:t>
          </a:r>
          <a:r>
            <a:rPr kumimoji="1" lang="ja-JP" altLang="en-US" sz="1100">
              <a:solidFill>
                <a:srgbClr val="FF0000"/>
              </a:solidFill>
            </a:rPr>
            <a:t>車両を導入していない場合は、事業実施後の</a:t>
          </a:r>
          <a:r>
            <a:rPr kumimoji="1" lang="en-US" altLang="ja-JP" sz="1100">
              <a:solidFill>
                <a:srgbClr val="FF0000"/>
              </a:solidFill>
            </a:rPr>
            <a:t>e</a:t>
          </a:r>
          <a:r>
            <a:rPr kumimoji="1" lang="ja-JP" altLang="en-US" sz="1100">
              <a:solidFill>
                <a:srgbClr val="FF0000"/>
              </a:solidFill>
            </a:rPr>
            <a:t>列「燃料使用量」の欄に事業実施後の年間燃料使用量（水素充填設備の外部</a:t>
          </a:r>
          <a:r>
            <a:rPr kumimoji="1" lang="en-US" altLang="ja-JP" sz="1100">
              <a:solidFill>
                <a:srgbClr val="FF0000"/>
              </a:solidFill>
            </a:rPr>
            <a:t>FCV</a:t>
          </a:r>
          <a:r>
            <a:rPr kumimoji="1" lang="ja-JP" altLang="en-US" sz="1100">
              <a:solidFill>
                <a:srgbClr val="FF0000"/>
              </a:solidFill>
            </a:rPr>
            <a:t>車両への充填量）を記載してください。</a:t>
          </a:r>
          <a:r>
            <a:rPr kumimoji="1" lang="en-US" altLang="ja-JP" sz="1100"/>
            <a:t>V</a:t>
          </a:r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38.5.169\&#20445;&#23384;(proj)\&#38656;&#35201;&#29677;\&#36895;&#22577;\H11&#36895;&#22577;\10&#36895;&#22577;Bac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pci990003.ring.meti.go.jp\Ddrive\&#24066;&#22580;&#35519;&#26619;&#29677;\&#33258;&#23478;&#30330;&#21322;&#26399;&#22577;\20&#24180;&#24230;\H20%20&#19978;&#26399;\&#30330;&#38651;&#35506;\&#31649;&#20869;&#32113;&#35336;&#65411;&#65438;&#65392;&#65408;&#38306;&#20418;\&#31649;&#29702;&#12487;&#12540;&#12479;\&#28779;&#21147;&#21407;&#23376;&#30330;&#38651;&#25152;\ps11&#24180;&#24230;&#264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昨年"/>
      <sheetName val="第１表印刷用"/>
    </sheetNames>
    <sheetDataSet>
      <sheetData sheetId="0">
        <row r="2">
          <cell r="B2">
            <v>4</v>
          </cell>
          <cell r="C2">
            <v>5</v>
          </cell>
          <cell r="D2">
            <v>6</v>
          </cell>
          <cell r="E2">
            <v>7</v>
          </cell>
          <cell r="F2">
            <v>8</v>
          </cell>
          <cell r="G2">
            <v>9</v>
          </cell>
          <cell r="H2">
            <v>10</v>
          </cell>
          <cell r="I2">
            <v>11</v>
          </cell>
          <cell r="J2">
            <v>12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発電設備"/>
      <sheetName val="集計 [ﾃﾞｰﾀ]-ﾋﾟｯﾄﾃｰﾌﾞﾙ　ﾚﾎﾟｰﾄ"/>
    </sheetNames>
    <sheetDataSet>
      <sheetData sheetId="0">
        <row r="1">
          <cell r="A1" t="str">
            <v>平成１１年度　管内火力・原子力発電所一覧表 （H12.3.31現在）</v>
          </cell>
        </row>
        <row r="2">
          <cell r="C2" t="str">
            <v>注１：対象は事業用の全て・自家用の汽力の全て・風力等（太陽電池・燃料電池）500kW以上・その他1000kW以上の事業場</v>
          </cell>
        </row>
        <row r="3">
          <cell r="C3" t="str">
            <v>注２：斜体は予定</v>
          </cell>
        </row>
        <row r="4">
          <cell r="C4" t="str">
            <v>注３：出力の項は、設置前・廃止後の場合には空欄</v>
          </cell>
        </row>
        <row r="5">
          <cell r="C5" t="str">
            <v>注４：出力増減がある場合には、備考の項にその理由を記入</v>
          </cell>
        </row>
        <row r="6">
          <cell r="C6" t="str">
            <v>注５：本表には今年度の履歴のみ記載</v>
          </cell>
        </row>
        <row r="8">
          <cell r="A8" t="str">
            <v>用途</v>
          </cell>
          <cell r="B8" t="str">
            <v>原動力</v>
          </cell>
          <cell r="C8" t="str">
            <v>設備</v>
          </cell>
          <cell r="D8" t="str">
            <v>県</v>
          </cell>
          <cell r="E8" t="str">
            <v>設置者名</v>
          </cell>
          <cell r="F8" t="str">
            <v>発電所名</v>
          </cell>
          <cell r="G8" t="str">
            <v>H11出力(kW)</v>
          </cell>
        </row>
        <row r="9">
          <cell r="A9" t="str">
            <v>事業用</v>
          </cell>
          <cell r="B9" t="str">
            <v>火力</v>
          </cell>
          <cell r="C9" t="str">
            <v>汽力</v>
          </cell>
          <cell r="D9" t="str">
            <v>富山県</v>
          </cell>
          <cell r="E9" t="str">
            <v>北陸電力㈱</v>
          </cell>
          <cell r="F9" t="str">
            <v>富山火力</v>
          </cell>
          <cell r="G9">
            <v>812000</v>
          </cell>
        </row>
        <row r="10">
          <cell r="A10" t="str">
            <v>事業用</v>
          </cell>
          <cell r="B10" t="str">
            <v>火力</v>
          </cell>
          <cell r="C10" t="str">
            <v>汽力</v>
          </cell>
          <cell r="D10" t="str">
            <v>富山県</v>
          </cell>
          <cell r="E10" t="str">
            <v>北陸電力㈱</v>
          </cell>
          <cell r="F10" t="str">
            <v>富山新港火力</v>
          </cell>
          <cell r="G10">
            <v>1000000</v>
          </cell>
        </row>
        <row r="11">
          <cell r="A11" t="str">
            <v>事業用</v>
          </cell>
          <cell r="B11" t="str">
            <v>火力</v>
          </cell>
          <cell r="C11" t="str">
            <v>汽力</v>
          </cell>
          <cell r="D11" t="str">
            <v>富山県</v>
          </cell>
          <cell r="E11" t="str">
            <v>富山共同火力発電㈱</v>
          </cell>
          <cell r="F11" t="str">
            <v>富山新港共同火力</v>
          </cell>
          <cell r="G11">
            <v>500000</v>
          </cell>
        </row>
        <row r="12">
          <cell r="A12" t="str">
            <v>事業用</v>
          </cell>
          <cell r="B12" t="str">
            <v>火力</v>
          </cell>
          <cell r="C12" t="str">
            <v>汽力</v>
          </cell>
          <cell r="D12" t="str">
            <v>石川県</v>
          </cell>
          <cell r="E12" t="str">
            <v>北陸電力㈱</v>
          </cell>
          <cell r="F12" t="str">
            <v>七尾大田火力</v>
          </cell>
          <cell r="G12">
            <v>1200000</v>
          </cell>
        </row>
        <row r="13">
          <cell r="A13" t="str">
            <v>事業用</v>
          </cell>
          <cell r="B13" t="str">
            <v>火力</v>
          </cell>
          <cell r="C13" t="str">
            <v>汽力</v>
          </cell>
          <cell r="D13" t="str">
            <v>福井県</v>
          </cell>
          <cell r="E13" t="str">
            <v>北陸電力㈱</v>
          </cell>
          <cell r="F13" t="str">
            <v>福井火力</v>
          </cell>
          <cell r="G13">
            <v>350000</v>
          </cell>
        </row>
        <row r="14">
          <cell r="A14" t="str">
            <v>事業用</v>
          </cell>
          <cell r="B14" t="str">
            <v>火力</v>
          </cell>
          <cell r="C14" t="str">
            <v>汽力</v>
          </cell>
          <cell r="D14" t="str">
            <v>福井県</v>
          </cell>
          <cell r="E14" t="str">
            <v>北陸電力㈱</v>
          </cell>
          <cell r="F14" t="str">
            <v>敦賀火力</v>
          </cell>
          <cell r="G14">
            <v>500000</v>
          </cell>
        </row>
        <row r="15">
          <cell r="A15" t="str">
            <v>事業用</v>
          </cell>
          <cell r="B15" t="str">
            <v>火力</v>
          </cell>
          <cell r="C15" t="str">
            <v>汽力</v>
          </cell>
          <cell r="D15" t="str">
            <v>福井県</v>
          </cell>
          <cell r="E15" t="str">
            <v>福井共同火力発電㈱</v>
          </cell>
          <cell r="F15" t="str">
            <v>三国共同火力</v>
          </cell>
          <cell r="G15">
            <v>250000</v>
          </cell>
        </row>
        <row r="16">
          <cell r="A16" t="str">
            <v>事業用</v>
          </cell>
          <cell r="B16" t="str">
            <v>火力</v>
          </cell>
          <cell r="C16" t="str">
            <v>内燃力</v>
          </cell>
          <cell r="D16" t="str">
            <v>石川県</v>
          </cell>
          <cell r="E16" t="str">
            <v>北陸電力㈱</v>
          </cell>
          <cell r="F16" t="str">
            <v>舳倉島</v>
          </cell>
          <cell r="G16">
            <v>288</v>
          </cell>
        </row>
        <row r="17">
          <cell r="A17" t="str">
            <v>事業用</v>
          </cell>
          <cell r="B17" t="str">
            <v>原子力</v>
          </cell>
          <cell r="C17" t="str">
            <v>原子力</v>
          </cell>
          <cell r="D17" t="str">
            <v>石川県</v>
          </cell>
          <cell r="E17" t="str">
            <v>北陸電力㈱</v>
          </cell>
          <cell r="F17" t="str">
            <v>志賀原子力</v>
          </cell>
          <cell r="G17">
            <v>540000</v>
          </cell>
        </row>
        <row r="18">
          <cell r="A18" t="str">
            <v>事業用</v>
          </cell>
          <cell r="B18" t="str">
            <v>原子力</v>
          </cell>
          <cell r="C18" t="str">
            <v>原子力</v>
          </cell>
          <cell r="D18" t="str">
            <v>福井県</v>
          </cell>
          <cell r="E18" t="str">
            <v>日本原子力発電㈱</v>
          </cell>
          <cell r="F18" t="str">
            <v>敦賀</v>
          </cell>
          <cell r="G18">
            <v>1517000</v>
          </cell>
        </row>
        <row r="19">
          <cell r="A19" t="str">
            <v>自家用</v>
          </cell>
          <cell r="B19" t="str">
            <v>火力</v>
          </cell>
          <cell r="C19" t="str">
            <v>汽力</v>
          </cell>
          <cell r="D19" t="str">
            <v>富山県</v>
          </cell>
          <cell r="E19" t="str">
            <v>三菱レイヨン㈱</v>
          </cell>
          <cell r="F19" t="str">
            <v>富山事業所</v>
          </cell>
          <cell r="G19">
            <v>15200</v>
          </cell>
        </row>
        <row r="20">
          <cell r="A20" t="str">
            <v>自家用</v>
          </cell>
          <cell r="B20" t="str">
            <v>火力</v>
          </cell>
          <cell r="C20" t="str">
            <v>汽力</v>
          </cell>
          <cell r="D20" t="str">
            <v>富山県</v>
          </cell>
          <cell r="E20" t="str">
            <v>日本製紙㈱</v>
          </cell>
          <cell r="F20" t="str">
            <v>伏木工場</v>
          </cell>
          <cell r="G20">
            <v>45500</v>
          </cell>
        </row>
        <row r="21">
          <cell r="A21" t="str">
            <v>自家用</v>
          </cell>
          <cell r="B21" t="str">
            <v>火力</v>
          </cell>
          <cell r="C21" t="str">
            <v>汽力</v>
          </cell>
          <cell r="D21" t="str">
            <v>富山県</v>
          </cell>
          <cell r="E21" t="str">
            <v>富山製紙㈱</v>
          </cell>
          <cell r="F21" t="str">
            <v>富山工場</v>
          </cell>
          <cell r="G21">
            <v>4200</v>
          </cell>
        </row>
        <row r="22">
          <cell r="A22" t="str">
            <v>自家用</v>
          </cell>
          <cell r="B22" t="str">
            <v>火力</v>
          </cell>
          <cell r="C22" t="str">
            <v>汽力</v>
          </cell>
          <cell r="D22" t="str">
            <v>富山県</v>
          </cell>
          <cell r="E22" t="str">
            <v>中越パルプ工業㈱</v>
          </cell>
          <cell r="F22" t="str">
            <v>能町工場</v>
          </cell>
          <cell r="G22">
            <v>70700</v>
          </cell>
        </row>
        <row r="23">
          <cell r="A23" t="str">
            <v>自家用</v>
          </cell>
          <cell r="B23" t="str">
            <v>火力</v>
          </cell>
          <cell r="C23" t="str">
            <v>汽力</v>
          </cell>
          <cell r="D23" t="str">
            <v>富山県</v>
          </cell>
          <cell r="E23" t="str">
            <v>中越パルプ工業㈱</v>
          </cell>
          <cell r="F23" t="str">
            <v>二塚工場</v>
          </cell>
          <cell r="G23">
            <v>49900</v>
          </cell>
        </row>
        <row r="24">
          <cell r="A24" t="str">
            <v>自家用</v>
          </cell>
          <cell r="B24" t="str">
            <v>火力</v>
          </cell>
          <cell r="C24" t="str">
            <v>汽力</v>
          </cell>
          <cell r="D24" t="str">
            <v>富山県</v>
          </cell>
          <cell r="E24" t="str">
            <v>富山地区広域圏事務組合</v>
          </cell>
          <cell r="F24" t="str">
            <v>クリーンセンター立山火力</v>
          </cell>
          <cell r="G24">
            <v>2500</v>
          </cell>
        </row>
        <row r="25">
          <cell r="A25" t="str">
            <v>自家用</v>
          </cell>
          <cell r="B25" t="str">
            <v>火力</v>
          </cell>
          <cell r="C25" t="str">
            <v>汽力</v>
          </cell>
          <cell r="D25" t="str">
            <v>富山県</v>
          </cell>
          <cell r="E25" t="str">
            <v>富士薬品工業㈱</v>
          </cell>
          <cell r="F25" t="str">
            <v>第１</v>
          </cell>
          <cell r="G25">
            <v>2200</v>
          </cell>
        </row>
        <row r="26">
          <cell r="A26" t="str">
            <v>自家用</v>
          </cell>
          <cell r="B26" t="str">
            <v>火力</v>
          </cell>
          <cell r="C26" t="str">
            <v>汽力</v>
          </cell>
          <cell r="D26" t="str">
            <v>石川県</v>
          </cell>
          <cell r="E26" t="str">
            <v>加賀製紙㈱</v>
          </cell>
          <cell r="F26" t="str">
            <v>西金沢</v>
          </cell>
          <cell r="G26">
            <v>2100</v>
          </cell>
        </row>
        <row r="27">
          <cell r="A27" t="str">
            <v>自家用</v>
          </cell>
          <cell r="B27" t="str">
            <v>火力</v>
          </cell>
          <cell r="C27" t="str">
            <v>汽力</v>
          </cell>
          <cell r="D27" t="str">
            <v>石川県</v>
          </cell>
          <cell r="E27" t="str">
            <v>金沢市</v>
          </cell>
          <cell r="F27" t="str">
            <v>西部クリーンセンター</v>
          </cell>
          <cell r="G27">
            <v>1600</v>
          </cell>
        </row>
        <row r="28">
          <cell r="A28" t="str">
            <v>自家用</v>
          </cell>
          <cell r="B28" t="str">
            <v>火力</v>
          </cell>
          <cell r="C28" t="str">
            <v>汽力</v>
          </cell>
          <cell r="D28" t="str">
            <v>石川県</v>
          </cell>
          <cell r="E28" t="str">
            <v>小松精練㈱</v>
          </cell>
          <cell r="F28" t="str">
            <v>根上</v>
          </cell>
          <cell r="G28">
            <v>6300</v>
          </cell>
        </row>
        <row r="29">
          <cell r="A29" t="str">
            <v>自家用</v>
          </cell>
          <cell r="B29" t="str">
            <v>火力</v>
          </cell>
          <cell r="C29" t="str">
            <v>汽力</v>
          </cell>
          <cell r="D29" t="str">
            <v>石川県</v>
          </cell>
          <cell r="E29" t="str">
            <v>㈱アイテックス</v>
          </cell>
          <cell r="F29" t="str">
            <v>小舞子</v>
          </cell>
          <cell r="G29">
            <v>1800</v>
          </cell>
        </row>
        <row r="30">
          <cell r="A30" t="str">
            <v>自家用</v>
          </cell>
          <cell r="B30" t="str">
            <v>火力</v>
          </cell>
          <cell r="C30" t="str">
            <v>汽力</v>
          </cell>
          <cell r="D30" t="str">
            <v>石川県</v>
          </cell>
          <cell r="E30" t="str">
            <v>金沢市</v>
          </cell>
          <cell r="F30" t="str">
            <v>東部クリーンセンター</v>
          </cell>
          <cell r="G30">
            <v>3000</v>
          </cell>
        </row>
        <row r="31">
          <cell r="A31" t="str">
            <v>自家用</v>
          </cell>
          <cell r="B31" t="str">
            <v>火力</v>
          </cell>
          <cell r="C31" t="str">
            <v>汽力</v>
          </cell>
          <cell r="D31" t="str">
            <v>石川県</v>
          </cell>
          <cell r="E31" t="str">
            <v>松任石川広域圏事務組合</v>
          </cell>
          <cell r="F31" t="str">
            <v>松任石川環境クリーンセンター</v>
          </cell>
          <cell r="G31">
            <v>2900</v>
          </cell>
        </row>
        <row r="32">
          <cell r="A32" t="str">
            <v>自家用</v>
          </cell>
          <cell r="B32" t="str">
            <v>火力</v>
          </cell>
          <cell r="C32" t="str">
            <v>汽力</v>
          </cell>
          <cell r="D32" t="str">
            <v>福井県</v>
          </cell>
          <cell r="E32" t="str">
            <v>東洋紡績㈱</v>
          </cell>
          <cell r="F32" t="str">
            <v>つるが工場第１</v>
          </cell>
          <cell r="G32">
            <v>25200</v>
          </cell>
        </row>
        <row r="33">
          <cell r="A33" t="str">
            <v>自家用</v>
          </cell>
          <cell r="B33" t="str">
            <v>火力</v>
          </cell>
          <cell r="C33" t="str">
            <v>汽力</v>
          </cell>
          <cell r="D33" t="str">
            <v>福井県</v>
          </cell>
          <cell r="E33" t="str">
            <v>東洋紡績㈱</v>
          </cell>
          <cell r="F33" t="str">
            <v>つるが工場第２</v>
          </cell>
          <cell r="G33">
            <v>5700</v>
          </cell>
        </row>
        <row r="34">
          <cell r="A34" t="str">
            <v>自家用</v>
          </cell>
          <cell r="B34" t="str">
            <v>火力</v>
          </cell>
          <cell r="C34" t="str">
            <v>汽力</v>
          </cell>
          <cell r="D34" t="str">
            <v>福井県</v>
          </cell>
          <cell r="E34" t="str">
            <v>ウラセ㈱</v>
          </cell>
          <cell r="F34" t="str">
            <v>ウラセ</v>
          </cell>
          <cell r="G34">
            <v>2500</v>
          </cell>
        </row>
        <row r="35">
          <cell r="A35" t="str">
            <v>自家用</v>
          </cell>
          <cell r="B35" t="str">
            <v>火力</v>
          </cell>
          <cell r="C35" t="str">
            <v>汽力</v>
          </cell>
          <cell r="D35" t="str">
            <v>福井県</v>
          </cell>
          <cell r="E35" t="str">
            <v>レンゴー㈱</v>
          </cell>
          <cell r="F35" t="str">
            <v>金津事業所</v>
          </cell>
          <cell r="G35">
            <v>27500</v>
          </cell>
        </row>
        <row r="36">
          <cell r="A36" t="str">
            <v>自家用</v>
          </cell>
          <cell r="B36" t="str">
            <v>火力</v>
          </cell>
          <cell r="C36" t="str">
            <v>汽力</v>
          </cell>
          <cell r="D36" t="str">
            <v>福井県</v>
          </cell>
          <cell r="E36" t="str">
            <v>㈱ミツヤ</v>
          </cell>
          <cell r="F36" t="str">
            <v>本社工場</v>
          </cell>
          <cell r="G36">
            <v>350</v>
          </cell>
        </row>
        <row r="37">
          <cell r="A37" t="str">
            <v>自家用</v>
          </cell>
          <cell r="B37" t="str">
            <v>火力</v>
          </cell>
          <cell r="C37" t="str">
            <v>汽力</v>
          </cell>
          <cell r="D37" t="str">
            <v>福井県</v>
          </cell>
          <cell r="E37" t="str">
            <v>福井市</v>
          </cell>
          <cell r="F37" t="str">
            <v>クリーンセンター</v>
          </cell>
          <cell r="G37">
            <v>1600</v>
          </cell>
        </row>
        <row r="38">
          <cell r="A38" t="str">
            <v>自家用</v>
          </cell>
          <cell r="B38" t="str">
            <v>火力</v>
          </cell>
          <cell r="C38" t="str">
            <v>ｶﾞｽﾀｰﾋﾞﾝ</v>
          </cell>
          <cell r="D38" t="str">
            <v>富山県</v>
          </cell>
          <cell r="E38" t="str">
            <v>ワイケイケイ㈱</v>
          </cell>
          <cell r="F38" t="str">
            <v>黒部工場ガスタービン</v>
          </cell>
          <cell r="G38">
            <v>5500</v>
          </cell>
        </row>
        <row r="39">
          <cell r="A39" t="str">
            <v>自家用</v>
          </cell>
          <cell r="B39" t="str">
            <v>火力</v>
          </cell>
          <cell r="C39" t="str">
            <v>ｶﾞｽﾀｰﾋﾞﾝ</v>
          </cell>
          <cell r="D39" t="str">
            <v>富山県</v>
          </cell>
          <cell r="E39" t="str">
            <v>松下電子工業㈱</v>
          </cell>
          <cell r="F39" t="str">
            <v>魚津工場</v>
          </cell>
          <cell r="G39">
            <v>9000</v>
          </cell>
        </row>
        <row r="40">
          <cell r="A40" t="str">
            <v>自家用</v>
          </cell>
          <cell r="B40" t="str">
            <v>火力</v>
          </cell>
          <cell r="C40" t="str">
            <v>ｶﾞｽﾀｰﾋﾞﾝ</v>
          </cell>
          <cell r="D40" t="str">
            <v>富山県</v>
          </cell>
          <cell r="E40" t="str">
            <v>松下電子工業㈱</v>
          </cell>
          <cell r="F40" t="str">
            <v>砺波工場</v>
          </cell>
          <cell r="G40">
            <v>9000</v>
          </cell>
        </row>
        <row r="41">
          <cell r="A41" t="str">
            <v>自家用</v>
          </cell>
          <cell r="B41" t="str">
            <v>火力</v>
          </cell>
          <cell r="C41" t="str">
            <v>ｶﾞｽﾀｰﾋﾞﾝ</v>
          </cell>
          <cell r="D41" t="str">
            <v>富山県</v>
          </cell>
          <cell r="E41" t="str">
            <v>日本ゼオン㈱</v>
          </cell>
          <cell r="F41" t="str">
            <v>高岡工場ガスタービン</v>
          </cell>
          <cell r="G41">
            <v>3830</v>
          </cell>
        </row>
        <row r="42">
          <cell r="A42" t="str">
            <v>自家用</v>
          </cell>
          <cell r="B42" t="str">
            <v>火力</v>
          </cell>
          <cell r="C42" t="str">
            <v>ｶﾞｽﾀｰﾋﾞﾝ</v>
          </cell>
          <cell r="D42" t="str">
            <v>富山県</v>
          </cell>
          <cell r="E42" t="str">
            <v>新日軽㈱</v>
          </cell>
          <cell r="F42" t="str">
            <v>北陸製造所小矢部工場</v>
          </cell>
          <cell r="G42">
            <v>4180</v>
          </cell>
        </row>
        <row r="43">
          <cell r="A43" t="str">
            <v>自家用</v>
          </cell>
          <cell r="B43" t="str">
            <v>火力</v>
          </cell>
          <cell r="C43" t="str">
            <v>ｶﾞｽﾀｰﾋﾞﾝ</v>
          </cell>
          <cell r="D43" t="str">
            <v>富山県</v>
          </cell>
          <cell r="E43" t="str">
            <v>中越合金鋳工㈱</v>
          </cell>
          <cell r="F43" t="str">
            <v>中越合金</v>
          </cell>
          <cell r="G43">
            <v>6400</v>
          </cell>
        </row>
        <row r="44">
          <cell r="A44" t="str">
            <v>自家用</v>
          </cell>
          <cell r="B44" t="str">
            <v>火力</v>
          </cell>
          <cell r="C44" t="str">
            <v>ｶﾞｽﾀｰﾋﾞﾝ</v>
          </cell>
          <cell r="D44" t="str">
            <v>石川県</v>
          </cell>
          <cell r="E44" t="str">
            <v>金沢市</v>
          </cell>
          <cell r="F44" t="str">
            <v>城北水質管理センターガスタービン</v>
          </cell>
          <cell r="G44">
            <v>2400</v>
          </cell>
        </row>
        <row r="45">
          <cell r="A45" t="str">
            <v>自家用</v>
          </cell>
          <cell r="B45" t="str">
            <v>火力</v>
          </cell>
          <cell r="C45" t="str">
            <v>ｶﾞｽﾀｰﾋﾞﾝ</v>
          </cell>
          <cell r="D45" t="str">
            <v>石川県</v>
          </cell>
          <cell r="E45" t="str">
            <v>ソニー根上㈱</v>
          </cell>
          <cell r="F45" t="str">
            <v>ソニー根上㈱</v>
          </cell>
          <cell r="G45">
            <v>1500</v>
          </cell>
        </row>
        <row r="46">
          <cell r="A46" t="str">
            <v>自家用</v>
          </cell>
          <cell r="B46" t="str">
            <v>火力</v>
          </cell>
          <cell r="C46" t="str">
            <v>ｶﾞｽﾀｰﾋﾞﾝ</v>
          </cell>
          <cell r="D46" t="str">
            <v>石川県</v>
          </cell>
          <cell r="E46" t="str">
            <v>松下電器産業㈱</v>
          </cell>
          <cell r="F46" t="str">
            <v>液晶事業部</v>
          </cell>
          <cell r="G46">
            <v>3000</v>
          </cell>
        </row>
        <row r="47">
          <cell r="A47" t="str">
            <v>自家用</v>
          </cell>
          <cell r="B47" t="str">
            <v>火力</v>
          </cell>
          <cell r="C47" t="str">
            <v>内燃力</v>
          </cell>
          <cell r="D47" t="str">
            <v>富山県</v>
          </cell>
          <cell r="E47" t="str">
            <v>日産化学工業㈱</v>
          </cell>
          <cell r="F47" t="str">
            <v>日産化学富山工場</v>
          </cell>
          <cell r="G47">
            <v>5000</v>
          </cell>
        </row>
        <row r="48">
          <cell r="A48" t="str">
            <v>自家用</v>
          </cell>
          <cell r="B48" t="str">
            <v>火力</v>
          </cell>
          <cell r="C48" t="str">
            <v>内燃力</v>
          </cell>
          <cell r="D48" t="str">
            <v>富山県</v>
          </cell>
          <cell r="E48" t="str">
            <v>中越合金鋳工㈱</v>
          </cell>
          <cell r="F48" t="str">
            <v>中越合金</v>
          </cell>
          <cell r="G48">
            <v>2900</v>
          </cell>
        </row>
        <row r="49">
          <cell r="A49" t="str">
            <v>自家用</v>
          </cell>
          <cell r="B49" t="str">
            <v>火力</v>
          </cell>
          <cell r="C49" t="str">
            <v>内燃力</v>
          </cell>
          <cell r="D49" t="str">
            <v>富山県</v>
          </cell>
          <cell r="E49" t="str">
            <v>協同組合アピア</v>
          </cell>
          <cell r="F49" t="str">
            <v>アピア</v>
          </cell>
          <cell r="G49">
            <v>1152</v>
          </cell>
        </row>
        <row r="50">
          <cell r="A50" t="str">
            <v>自家用</v>
          </cell>
          <cell r="B50" t="str">
            <v>火力</v>
          </cell>
          <cell r="C50" t="str">
            <v>内燃力</v>
          </cell>
          <cell r="D50" t="str">
            <v>富山県</v>
          </cell>
          <cell r="E50" t="str">
            <v>日清紡績㈱</v>
          </cell>
          <cell r="F50" t="str">
            <v>富山工場内燃力</v>
          </cell>
          <cell r="G50">
            <v>5000</v>
          </cell>
        </row>
        <row r="51">
          <cell r="A51" t="str">
            <v>自家用</v>
          </cell>
          <cell r="B51" t="str">
            <v>火力</v>
          </cell>
          <cell r="C51" t="str">
            <v>内燃力</v>
          </cell>
          <cell r="D51" t="str">
            <v>富山県</v>
          </cell>
          <cell r="E51" t="str">
            <v>富山県</v>
          </cell>
          <cell r="F51" t="str">
            <v>富山県立中央病院内燃力</v>
          </cell>
          <cell r="G51">
            <v>1200</v>
          </cell>
        </row>
        <row r="52">
          <cell r="A52" t="str">
            <v>自家用</v>
          </cell>
          <cell r="B52" t="str">
            <v>火力</v>
          </cell>
          <cell r="C52" t="str">
            <v>内燃力</v>
          </cell>
          <cell r="D52" t="str">
            <v>富山県</v>
          </cell>
          <cell r="E52" t="str">
            <v>㈱マイカル北日本</v>
          </cell>
          <cell r="F52" t="str">
            <v>高岡サティ内燃力</v>
          </cell>
          <cell r="G52">
            <v>1992</v>
          </cell>
        </row>
        <row r="53">
          <cell r="A53" t="str">
            <v>自家用</v>
          </cell>
          <cell r="B53" t="str">
            <v>火力</v>
          </cell>
          <cell r="C53" t="str">
            <v>内燃力</v>
          </cell>
          <cell r="D53" t="str">
            <v>富山県</v>
          </cell>
          <cell r="E53" t="str">
            <v>利賀リゾート開発㈱</v>
          </cell>
          <cell r="F53" t="str">
            <v>スノーバレー利賀スキー場</v>
          </cell>
          <cell r="G53">
            <v>1500</v>
          </cell>
        </row>
        <row r="54">
          <cell r="A54" t="str">
            <v>自家用</v>
          </cell>
          <cell r="B54" t="str">
            <v>火力</v>
          </cell>
          <cell r="C54" t="str">
            <v>内燃力</v>
          </cell>
          <cell r="D54" t="str">
            <v>富山県</v>
          </cell>
          <cell r="E54" t="str">
            <v>朝日電子㈱</v>
          </cell>
          <cell r="F54" t="str">
            <v>朝日電子内燃力</v>
          </cell>
          <cell r="G54">
            <v>1320</v>
          </cell>
        </row>
        <row r="55">
          <cell r="A55" t="str">
            <v>自家用</v>
          </cell>
          <cell r="B55" t="str">
            <v>火力</v>
          </cell>
          <cell r="C55" t="str">
            <v>内燃力</v>
          </cell>
          <cell r="D55" t="str">
            <v>富山県</v>
          </cell>
          <cell r="E55" t="str">
            <v>敷島紡績㈱</v>
          </cell>
          <cell r="F55" t="str">
            <v>富山工場</v>
          </cell>
          <cell r="G55">
            <v>1200</v>
          </cell>
        </row>
        <row r="56">
          <cell r="A56" t="str">
            <v>自家用</v>
          </cell>
          <cell r="B56" t="str">
            <v>火力</v>
          </cell>
          <cell r="C56" t="str">
            <v>内燃力</v>
          </cell>
          <cell r="D56" t="str">
            <v>石川県</v>
          </cell>
          <cell r="E56" t="str">
            <v>金沢市</v>
          </cell>
          <cell r="F56" t="str">
            <v>西部クリーンセンター内燃力</v>
          </cell>
          <cell r="G56">
            <v>2000</v>
          </cell>
        </row>
        <row r="57">
          <cell r="A57" t="str">
            <v>自家用</v>
          </cell>
          <cell r="B57" t="str">
            <v>火力</v>
          </cell>
          <cell r="C57" t="str">
            <v>内燃力</v>
          </cell>
          <cell r="D57" t="str">
            <v>石川県</v>
          </cell>
          <cell r="E57" t="str">
            <v>金沢市</v>
          </cell>
          <cell r="F57" t="str">
            <v>東部クリーンセンター内燃力</v>
          </cell>
          <cell r="G57">
            <v>1200</v>
          </cell>
        </row>
        <row r="58">
          <cell r="A58" t="str">
            <v>自家用</v>
          </cell>
          <cell r="B58" t="str">
            <v>火力</v>
          </cell>
          <cell r="C58" t="str">
            <v>内燃力</v>
          </cell>
          <cell r="D58" t="str">
            <v>石川県</v>
          </cell>
          <cell r="E58" t="str">
            <v>高山物産㈱</v>
          </cell>
          <cell r="F58" t="str">
            <v>アクアリゾートルネス金沢</v>
          </cell>
          <cell r="G58">
            <v>1500</v>
          </cell>
        </row>
        <row r="59">
          <cell r="A59" t="str">
            <v>自家用</v>
          </cell>
          <cell r="B59" t="str">
            <v>火力</v>
          </cell>
          <cell r="C59" t="str">
            <v>内燃力</v>
          </cell>
          <cell r="D59" t="str">
            <v>石川県</v>
          </cell>
          <cell r="E59" t="str">
            <v>東レ㈱</v>
          </cell>
          <cell r="F59" t="str">
            <v>東レ石川</v>
          </cell>
          <cell r="G59">
            <v>10000</v>
          </cell>
        </row>
        <row r="60">
          <cell r="A60" t="str">
            <v>自家用</v>
          </cell>
          <cell r="B60" t="str">
            <v>火力</v>
          </cell>
          <cell r="C60" t="str">
            <v>内燃力</v>
          </cell>
          <cell r="D60" t="str">
            <v>石川県</v>
          </cell>
          <cell r="E60" t="str">
            <v>㈱ホテルゆのくに</v>
          </cell>
          <cell r="F60" t="str">
            <v>ゆのくに白雲閣内燃力</v>
          </cell>
          <cell r="G60">
            <v>1950</v>
          </cell>
        </row>
        <row r="61">
          <cell r="A61" t="str">
            <v>自家用</v>
          </cell>
          <cell r="B61" t="str">
            <v>火力</v>
          </cell>
          <cell r="C61" t="str">
            <v>内燃力</v>
          </cell>
          <cell r="D61" t="str">
            <v>石川県</v>
          </cell>
          <cell r="E61" t="str">
            <v>㈱キタセン</v>
          </cell>
          <cell r="F61" t="str">
            <v>根上工場内燃力</v>
          </cell>
          <cell r="G61">
            <v>2800</v>
          </cell>
        </row>
        <row r="62">
          <cell r="A62" t="str">
            <v>自家用</v>
          </cell>
          <cell r="B62" t="str">
            <v>火力</v>
          </cell>
          <cell r="C62" t="str">
            <v>内燃力</v>
          </cell>
          <cell r="D62" t="str">
            <v>石川県</v>
          </cell>
          <cell r="E62" t="str">
            <v>積水樹脂㈱</v>
          </cell>
          <cell r="F62" t="str">
            <v>石川工場内燃力</v>
          </cell>
          <cell r="G62">
            <v>1950</v>
          </cell>
        </row>
        <row r="63">
          <cell r="A63" t="str">
            <v>自家用</v>
          </cell>
          <cell r="B63" t="str">
            <v>火力</v>
          </cell>
          <cell r="C63" t="str">
            <v>内燃力</v>
          </cell>
          <cell r="D63" t="str">
            <v>石川県</v>
          </cell>
          <cell r="E63" t="str">
            <v>中川製紙㈱</v>
          </cell>
          <cell r="F63" t="str">
            <v>本社工場内燃力</v>
          </cell>
          <cell r="G63">
            <v>1450</v>
          </cell>
        </row>
        <row r="64">
          <cell r="A64" t="str">
            <v>自家用</v>
          </cell>
          <cell r="B64" t="str">
            <v>火力</v>
          </cell>
          <cell r="C64" t="str">
            <v>内燃力</v>
          </cell>
          <cell r="D64" t="str">
            <v>石川県</v>
          </cell>
          <cell r="E64" t="str">
            <v>㈱東振精機</v>
          </cell>
          <cell r="F64" t="str">
            <v>寺井工場内燃力</v>
          </cell>
          <cell r="G64">
            <v>1300</v>
          </cell>
        </row>
        <row r="65">
          <cell r="A65" t="str">
            <v>自家用</v>
          </cell>
          <cell r="B65" t="str">
            <v>火力</v>
          </cell>
          <cell r="C65" t="str">
            <v>内燃力</v>
          </cell>
          <cell r="D65" t="str">
            <v>石川県</v>
          </cell>
          <cell r="E65" t="str">
            <v>北陸ジャスコ㈱</v>
          </cell>
          <cell r="F65" t="str">
            <v>ジャスコ杜の里内燃力</v>
          </cell>
          <cell r="G65">
            <v>1020</v>
          </cell>
        </row>
        <row r="66">
          <cell r="A66" t="str">
            <v>自家用</v>
          </cell>
          <cell r="B66" t="str">
            <v>火力</v>
          </cell>
          <cell r="C66" t="str">
            <v>内燃力</v>
          </cell>
          <cell r="D66" t="str">
            <v>石川県</v>
          </cell>
          <cell r="E66" t="str">
            <v>立山合金工業㈱</v>
          </cell>
          <cell r="F66" t="str">
            <v>石川工場</v>
          </cell>
          <cell r="G66">
            <v>5000</v>
          </cell>
        </row>
        <row r="67">
          <cell r="A67" t="str">
            <v>自家用</v>
          </cell>
          <cell r="B67" t="str">
            <v>火力</v>
          </cell>
          <cell r="C67" t="str">
            <v>内燃力</v>
          </cell>
          <cell r="D67" t="str">
            <v>石川県</v>
          </cell>
          <cell r="E67" t="str">
            <v>北陸ジャスコ㈱</v>
          </cell>
          <cell r="F67" t="str">
            <v>松任店内燃力</v>
          </cell>
          <cell r="G67">
            <v>1200</v>
          </cell>
        </row>
        <row r="68">
          <cell r="A68" t="str">
            <v>自家用</v>
          </cell>
          <cell r="B68" t="str">
            <v>火力</v>
          </cell>
          <cell r="C68" t="str">
            <v>内燃力</v>
          </cell>
          <cell r="D68" t="str">
            <v>石川県</v>
          </cell>
          <cell r="E68" t="str">
            <v>加賀ｺﾐｭﾆﾃｨｰﾌﾟﾗｻﾞ㈱</v>
          </cell>
          <cell r="F68" t="str">
            <v>アビオシティ加賀内燃力</v>
          </cell>
          <cell r="G68">
            <v>1360</v>
          </cell>
        </row>
        <row r="69">
          <cell r="A69" t="str">
            <v>自家用</v>
          </cell>
          <cell r="B69" t="str">
            <v>火力</v>
          </cell>
          <cell r="C69" t="str">
            <v>内燃力</v>
          </cell>
          <cell r="D69" t="str">
            <v>石川県</v>
          </cell>
          <cell r="E69" t="str">
            <v>㈱平和堂</v>
          </cell>
          <cell r="F69" t="str">
            <v>アル・プラザ金沢内燃力</v>
          </cell>
          <cell r="G69">
            <v>1700</v>
          </cell>
        </row>
        <row r="70">
          <cell r="A70" t="str">
            <v>自家用</v>
          </cell>
          <cell r="B70" t="str">
            <v>火力</v>
          </cell>
          <cell r="C70" t="str">
            <v>内燃力</v>
          </cell>
          <cell r="D70" t="str">
            <v>石川県</v>
          </cell>
          <cell r="E70" t="str">
            <v>㈱小松製作所</v>
          </cell>
          <cell r="F70" t="str">
            <v>粟津工場ＣＧＳ</v>
          </cell>
          <cell r="G70">
            <v>1308</v>
          </cell>
        </row>
        <row r="71">
          <cell r="A71" t="str">
            <v>自家用</v>
          </cell>
          <cell r="B71" t="str">
            <v>火力</v>
          </cell>
          <cell r="C71" t="str">
            <v>内燃力</v>
          </cell>
          <cell r="D71" t="str">
            <v>石川県</v>
          </cell>
          <cell r="E71" t="str">
            <v>㈱ホテル百万石</v>
          </cell>
          <cell r="F71" t="str">
            <v>ホテル百万石内燃力</v>
          </cell>
          <cell r="G71">
            <v>1450</v>
          </cell>
        </row>
        <row r="72">
          <cell r="A72" t="str">
            <v>自家用</v>
          </cell>
          <cell r="B72" t="str">
            <v>火力</v>
          </cell>
          <cell r="C72" t="str">
            <v>内燃力</v>
          </cell>
          <cell r="D72" t="str">
            <v>石川県</v>
          </cell>
          <cell r="E72" t="str">
            <v>金沢市</v>
          </cell>
          <cell r="F72" t="str">
            <v>西部水質管理センター</v>
          </cell>
          <cell r="G72">
            <v>2000</v>
          </cell>
        </row>
        <row r="73">
          <cell r="A73" t="str">
            <v>自家用</v>
          </cell>
          <cell r="B73" t="str">
            <v>火力</v>
          </cell>
          <cell r="C73" t="str">
            <v>内燃力</v>
          </cell>
          <cell r="D73" t="str">
            <v>石川県</v>
          </cell>
          <cell r="E73" t="str">
            <v>北陸ジャスコ㈱</v>
          </cell>
          <cell r="F73" t="str">
            <v>加賀の里店内燃力</v>
          </cell>
          <cell r="G73">
            <v>1200</v>
          </cell>
        </row>
        <row r="74">
          <cell r="A74" t="str">
            <v>自家用</v>
          </cell>
          <cell r="B74" t="str">
            <v>火力</v>
          </cell>
          <cell r="C74" t="str">
            <v>内燃力</v>
          </cell>
          <cell r="D74" t="str">
            <v>石川県</v>
          </cell>
          <cell r="E74" t="str">
            <v>帝人加工糸㈱</v>
          </cell>
          <cell r="F74" t="str">
            <v>帝人加工糸小松工場</v>
          </cell>
          <cell r="G74">
            <v>1900</v>
          </cell>
        </row>
        <row r="75">
          <cell r="A75" t="str">
            <v>自家用</v>
          </cell>
          <cell r="B75" t="str">
            <v>火力</v>
          </cell>
          <cell r="C75" t="str">
            <v>内燃力</v>
          </cell>
          <cell r="D75" t="str">
            <v>石川県</v>
          </cell>
          <cell r="E75" t="str">
            <v>山越㈱</v>
          </cell>
          <cell r="F75" t="str">
            <v>高松工場内燃力</v>
          </cell>
          <cell r="G75">
            <v>12400</v>
          </cell>
        </row>
        <row r="76">
          <cell r="A76" t="str">
            <v>自家用</v>
          </cell>
          <cell r="B76" t="str">
            <v>火力</v>
          </cell>
          <cell r="C76" t="str">
            <v>内燃力</v>
          </cell>
          <cell r="D76" t="str">
            <v>石川県</v>
          </cell>
          <cell r="E76" t="str">
            <v>㈱金沢長崎屋</v>
          </cell>
          <cell r="F76" t="str">
            <v>内燃力</v>
          </cell>
          <cell r="G76">
            <v>1360</v>
          </cell>
        </row>
        <row r="77">
          <cell r="A77" t="str">
            <v>自家用</v>
          </cell>
          <cell r="B77" t="str">
            <v>火力</v>
          </cell>
          <cell r="C77" t="str">
            <v>内燃力</v>
          </cell>
          <cell r="D77" t="str">
            <v>石川県</v>
          </cell>
          <cell r="E77" t="str">
            <v>㈱マイカル北陸</v>
          </cell>
          <cell r="F77" t="str">
            <v>御経塚SATY</v>
          </cell>
          <cell r="G77">
            <v>2432</v>
          </cell>
        </row>
        <row r="78">
          <cell r="A78" t="str">
            <v>自家用</v>
          </cell>
          <cell r="B78" t="str">
            <v>火力</v>
          </cell>
          <cell r="C78" t="str">
            <v>内燃力</v>
          </cell>
          <cell r="D78" t="str">
            <v>石川県</v>
          </cell>
          <cell r="E78" t="str">
            <v>ユニー㈱</v>
          </cell>
          <cell r="F78" t="str">
            <v>フェアモール松任店内燃力</v>
          </cell>
          <cell r="G78">
            <v>1130</v>
          </cell>
        </row>
        <row r="79">
          <cell r="A79" t="str">
            <v>自家用</v>
          </cell>
          <cell r="B79" t="str">
            <v>火力</v>
          </cell>
          <cell r="C79" t="str">
            <v>内燃力</v>
          </cell>
          <cell r="D79" t="str">
            <v>石川県</v>
          </cell>
          <cell r="E79" t="str">
            <v>㈱マイカル北日本</v>
          </cell>
          <cell r="F79" t="str">
            <v>金沢サティ</v>
          </cell>
          <cell r="G79">
            <v>2000</v>
          </cell>
        </row>
        <row r="80">
          <cell r="A80" t="str">
            <v>自家用</v>
          </cell>
          <cell r="B80" t="str">
            <v>火力</v>
          </cell>
          <cell r="C80" t="str">
            <v>内燃力</v>
          </cell>
          <cell r="D80" t="str">
            <v>福井県</v>
          </cell>
          <cell r="E80" t="str">
            <v>福井市企業局</v>
          </cell>
          <cell r="F80" t="str">
            <v>九頭竜浄水場</v>
          </cell>
          <cell r="G80">
            <v>2000</v>
          </cell>
        </row>
        <row r="81">
          <cell r="A81" t="str">
            <v>自家用</v>
          </cell>
          <cell r="B81" t="str">
            <v>火力</v>
          </cell>
          <cell r="C81" t="str">
            <v>内燃力</v>
          </cell>
          <cell r="D81" t="str">
            <v>福井県</v>
          </cell>
          <cell r="E81" t="str">
            <v>福井医科大学</v>
          </cell>
          <cell r="F81" t="str">
            <v>内燃力</v>
          </cell>
          <cell r="G81">
            <v>1200</v>
          </cell>
        </row>
        <row r="82">
          <cell r="A82" t="str">
            <v>自家用</v>
          </cell>
          <cell r="B82" t="str">
            <v>火力</v>
          </cell>
          <cell r="C82" t="str">
            <v>内燃力</v>
          </cell>
          <cell r="D82" t="str">
            <v>福井県</v>
          </cell>
          <cell r="E82" t="str">
            <v>セーレン㈱</v>
          </cell>
          <cell r="F82" t="str">
            <v>セーレン新田</v>
          </cell>
          <cell r="G82">
            <v>5000</v>
          </cell>
        </row>
        <row r="83">
          <cell r="A83" t="str">
            <v>自家用</v>
          </cell>
          <cell r="B83" t="str">
            <v>火力</v>
          </cell>
          <cell r="C83" t="str">
            <v>内燃力</v>
          </cell>
          <cell r="D83" t="str">
            <v>福井県</v>
          </cell>
          <cell r="E83" t="str">
            <v>三国観光産業㈱</v>
          </cell>
          <cell r="F83" t="str">
            <v>三国競艇場内燃力</v>
          </cell>
          <cell r="G83">
            <v>2000</v>
          </cell>
        </row>
        <row r="84">
          <cell r="A84" t="str">
            <v>自家用</v>
          </cell>
          <cell r="B84" t="str">
            <v>火力</v>
          </cell>
          <cell r="C84" t="str">
            <v>内燃力</v>
          </cell>
          <cell r="D84" t="str">
            <v>福井県</v>
          </cell>
          <cell r="E84" t="str">
            <v>カネボウ合繊㈱</v>
          </cell>
          <cell r="F84" t="str">
            <v>北陸合繊工場内燃力</v>
          </cell>
          <cell r="G84">
            <v>10000</v>
          </cell>
        </row>
        <row r="85">
          <cell r="A85" t="str">
            <v>自家用</v>
          </cell>
          <cell r="B85" t="str">
            <v>火力</v>
          </cell>
          <cell r="C85" t="str">
            <v>内燃力</v>
          </cell>
          <cell r="D85" t="str">
            <v>福井県</v>
          </cell>
          <cell r="E85" t="str">
            <v>武生松下電器㈱</v>
          </cell>
          <cell r="F85" t="str">
            <v>第２内燃力</v>
          </cell>
          <cell r="G85">
            <v>4200</v>
          </cell>
        </row>
        <row r="86">
          <cell r="A86" t="str">
            <v>自家用</v>
          </cell>
          <cell r="B86" t="str">
            <v>火力</v>
          </cell>
          <cell r="C86" t="str">
            <v>内燃力</v>
          </cell>
          <cell r="D86" t="str">
            <v>福井県</v>
          </cell>
          <cell r="E86" t="str">
            <v>㈱インテックス２１</v>
          </cell>
          <cell r="F86" t="str">
            <v>内燃力</v>
          </cell>
          <cell r="G86">
            <v>1300</v>
          </cell>
        </row>
        <row r="87">
          <cell r="A87" t="str">
            <v>自家用</v>
          </cell>
          <cell r="B87" t="str">
            <v>火力</v>
          </cell>
          <cell r="C87" t="str">
            <v>内燃力</v>
          </cell>
          <cell r="D87" t="str">
            <v>福井県</v>
          </cell>
          <cell r="E87" t="str">
            <v>㈱フクセン</v>
          </cell>
          <cell r="F87" t="str">
            <v>内燃力</v>
          </cell>
          <cell r="G87">
            <v>1300</v>
          </cell>
        </row>
        <row r="88">
          <cell r="A88" t="str">
            <v>自家用</v>
          </cell>
          <cell r="B88" t="str">
            <v>火力</v>
          </cell>
          <cell r="C88" t="str">
            <v>内燃力</v>
          </cell>
          <cell r="D88" t="str">
            <v>福井県</v>
          </cell>
          <cell r="E88" t="str">
            <v>武生商業開発㈱</v>
          </cell>
          <cell r="F88" t="str">
            <v>武生ショッピングタウン内燃力</v>
          </cell>
          <cell r="G88">
            <v>2000</v>
          </cell>
        </row>
        <row r="89">
          <cell r="A89" t="str">
            <v>自家用</v>
          </cell>
          <cell r="B89" t="str">
            <v>火力</v>
          </cell>
          <cell r="C89" t="str">
            <v>内燃力</v>
          </cell>
          <cell r="D89" t="str">
            <v>福井県</v>
          </cell>
          <cell r="E89" t="str">
            <v>㈱平和堂</v>
          </cell>
          <cell r="F89" t="str">
            <v>アル・プラザアミ</v>
          </cell>
          <cell r="G89">
            <v>1360</v>
          </cell>
        </row>
        <row r="90">
          <cell r="A90" t="str">
            <v>自家用</v>
          </cell>
          <cell r="B90" t="str">
            <v>火力</v>
          </cell>
          <cell r="C90" t="str">
            <v>内燃力</v>
          </cell>
          <cell r="D90" t="str">
            <v>福井県</v>
          </cell>
          <cell r="E90" t="str">
            <v>ｱｲｼﾝ･ｴｲ･ﾀﾞﾌﾞﾘｭ工業㈱</v>
          </cell>
          <cell r="F90" t="str">
            <v>内燃力</v>
          </cell>
          <cell r="G90">
            <v>4000</v>
          </cell>
        </row>
        <row r="91">
          <cell r="A91" t="str">
            <v>自家用</v>
          </cell>
          <cell r="B91" t="str">
            <v>火力</v>
          </cell>
          <cell r="C91" t="str">
            <v>内燃力</v>
          </cell>
          <cell r="D91" t="str">
            <v>富山県</v>
          </cell>
          <cell r="E91" t="str">
            <v>㈱平和堂</v>
          </cell>
          <cell r="F91" t="str">
            <v>アル・プラザ平和堂鯖江店</v>
          </cell>
          <cell r="G91">
            <v>1530</v>
          </cell>
        </row>
        <row r="92">
          <cell r="A92" t="str">
            <v>自家用</v>
          </cell>
          <cell r="B92" t="str">
            <v>原子力</v>
          </cell>
          <cell r="C92" t="str">
            <v>原子力</v>
          </cell>
          <cell r="D92" t="str">
            <v>福井県</v>
          </cell>
          <cell r="E92" t="str">
            <v>核燃料サイクル開発機構</v>
          </cell>
          <cell r="F92" t="str">
            <v>新型転換炉ふげん</v>
          </cell>
          <cell r="G92">
            <v>165000</v>
          </cell>
        </row>
        <row r="93">
          <cell r="A93" t="str">
            <v>自家用</v>
          </cell>
          <cell r="B93" t="str">
            <v>その他</v>
          </cell>
          <cell r="C93" t="str">
            <v>風力</v>
          </cell>
          <cell r="D93" t="str">
            <v>石川県</v>
          </cell>
          <cell r="E93" t="str">
            <v>石川県</v>
          </cell>
          <cell r="F93" t="str">
            <v>鹿島少年自然の家碁石ヶ峰風力発電設備</v>
          </cell>
          <cell r="G93">
            <v>600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EEA06-CC9E-4A04-B5FA-F56D1BF05B68}">
  <sheetPr>
    <pageSetUpPr fitToPage="1"/>
  </sheetPr>
  <dimension ref="B1:Q48"/>
  <sheetViews>
    <sheetView showGridLines="0" view="pageBreakPreview" topLeftCell="A3" zoomScale="85" zoomScaleNormal="80" zoomScaleSheetLayoutView="85" workbookViewId="0">
      <selection activeCell="P29" sqref="P29"/>
    </sheetView>
  </sheetViews>
  <sheetFormatPr defaultRowHeight="18" x14ac:dyDescent="0.55000000000000004"/>
  <cols>
    <col min="1" max="1" width="1.25" customWidth="1"/>
    <col min="2" max="2" width="15.5" customWidth="1"/>
    <col min="3" max="3" width="3.33203125" bestFit="1" customWidth="1"/>
    <col min="4" max="4" width="15" customWidth="1"/>
    <col min="5" max="5" width="12.33203125" customWidth="1"/>
    <col min="6" max="6" width="10.58203125" customWidth="1"/>
    <col min="8" max="8" width="9.08203125" customWidth="1"/>
    <col min="9" max="9" width="8.83203125" bestFit="1" customWidth="1"/>
    <col min="10" max="10" width="5.5" customWidth="1"/>
    <col min="11" max="11" width="10.83203125" customWidth="1"/>
    <col min="16" max="16" width="9.33203125" customWidth="1"/>
  </cols>
  <sheetData>
    <row r="1" spans="2:17" ht="50.15" customHeight="1" thickBot="1" x14ac:dyDescent="0.6">
      <c r="B1" s="1" t="s">
        <v>0</v>
      </c>
      <c r="C1" s="113"/>
      <c r="D1" s="114"/>
      <c r="E1" s="114"/>
      <c r="F1" s="115"/>
    </row>
    <row r="2" spans="2:17" x14ac:dyDescent="0.55000000000000004">
      <c r="B2" t="s">
        <v>67</v>
      </c>
    </row>
    <row r="4" spans="2:17" ht="32" x14ac:dyDescent="0.55000000000000004">
      <c r="B4" s="116" t="s">
        <v>64</v>
      </c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</row>
    <row r="6" spans="2:17" ht="18" customHeight="1" x14ac:dyDescent="0.55000000000000004"/>
    <row r="7" spans="2:17" ht="18" customHeight="1" thickBot="1" x14ac:dyDescent="0.6">
      <c r="H7" s="2" t="s">
        <v>1</v>
      </c>
      <c r="I7" s="3"/>
      <c r="J7" s="3"/>
      <c r="K7" s="2" t="s">
        <v>2</v>
      </c>
      <c r="L7" s="2" t="s">
        <v>3</v>
      </c>
      <c r="M7" s="2" t="s">
        <v>4</v>
      </c>
      <c r="N7" s="2" t="s">
        <v>5</v>
      </c>
      <c r="O7" s="2" t="s">
        <v>6</v>
      </c>
    </row>
    <row r="8" spans="2:17" ht="18" customHeight="1" x14ac:dyDescent="0.55000000000000004">
      <c r="B8" s="117" t="s">
        <v>7</v>
      </c>
      <c r="C8" s="120" t="s">
        <v>8</v>
      </c>
      <c r="D8" s="121"/>
      <c r="E8" s="126" t="s">
        <v>9</v>
      </c>
      <c r="F8" s="126" t="s">
        <v>10</v>
      </c>
      <c r="G8" s="128" t="s">
        <v>11</v>
      </c>
      <c r="H8" s="130" t="s">
        <v>12</v>
      </c>
      <c r="I8" s="4" t="s">
        <v>13</v>
      </c>
      <c r="J8" s="132" t="s">
        <v>14</v>
      </c>
      <c r="K8" s="130" t="s">
        <v>15</v>
      </c>
      <c r="L8" s="38" t="s">
        <v>16</v>
      </c>
      <c r="M8" s="5" t="s">
        <v>17</v>
      </c>
      <c r="N8" s="134" t="s">
        <v>18</v>
      </c>
      <c r="O8" s="136" t="s">
        <v>19</v>
      </c>
      <c r="P8" s="138" t="s">
        <v>20</v>
      </c>
    </row>
    <row r="9" spans="2:17" ht="18" customHeight="1" x14ac:dyDescent="0.55000000000000004">
      <c r="B9" s="118"/>
      <c r="C9" s="122"/>
      <c r="D9" s="123"/>
      <c r="E9" s="127"/>
      <c r="F9" s="127"/>
      <c r="G9" s="129"/>
      <c r="H9" s="131"/>
      <c r="I9" s="7" t="s">
        <v>21</v>
      </c>
      <c r="J9" s="131"/>
      <c r="K9" s="131"/>
      <c r="L9" s="39" t="s">
        <v>22</v>
      </c>
      <c r="M9" s="8" t="s">
        <v>23</v>
      </c>
      <c r="N9" s="135"/>
      <c r="O9" s="137"/>
      <c r="P9" s="139"/>
    </row>
    <row r="10" spans="2:17" ht="18" customHeight="1" x14ac:dyDescent="0.55000000000000004">
      <c r="B10" s="118"/>
      <c r="C10" s="124"/>
      <c r="D10" s="125"/>
      <c r="E10" s="127"/>
      <c r="F10" s="127"/>
      <c r="G10" s="129"/>
      <c r="H10" s="10" t="s">
        <v>24</v>
      </c>
      <c r="I10" s="10" t="s">
        <v>25</v>
      </c>
      <c r="J10" s="133"/>
      <c r="K10" s="10" t="s">
        <v>26</v>
      </c>
      <c r="L10" s="40" t="s">
        <v>27</v>
      </c>
      <c r="M10" s="11" t="s">
        <v>28</v>
      </c>
      <c r="N10" s="40" t="s">
        <v>29</v>
      </c>
      <c r="O10" s="137"/>
      <c r="P10" s="12" t="s">
        <v>30</v>
      </c>
      <c r="Q10" s="44" t="s">
        <v>52</v>
      </c>
    </row>
    <row r="11" spans="2:17" ht="18" customHeight="1" x14ac:dyDescent="0.55000000000000004">
      <c r="B11" s="118"/>
      <c r="C11" s="13">
        <v>1</v>
      </c>
      <c r="D11" s="6"/>
      <c r="E11" s="6"/>
      <c r="F11" s="46"/>
      <c r="G11" s="14"/>
      <c r="H11" s="15"/>
      <c r="I11" s="16"/>
      <c r="J11" s="16"/>
      <c r="K11" s="47"/>
      <c r="L11" s="16"/>
      <c r="M11" s="16"/>
      <c r="N11" s="16"/>
      <c r="O11" s="16"/>
      <c r="P11" s="17">
        <f>L11*M11*N11*O11</f>
        <v>0</v>
      </c>
      <c r="Q11" s="18"/>
    </row>
    <row r="12" spans="2:17" ht="18" customHeight="1" thickBot="1" x14ac:dyDescent="0.6">
      <c r="B12" s="118"/>
      <c r="C12" s="13">
        <v>2</v>
      </c>
      <c r="D12" s="6"/>
      <c r="E12" s="6"/>
      <c r="F12" s="6"/>
      <c r="G12" s="16"/>
      <c r="H12" s="15"/>
      <c r="I12" s="16"/>
      <c r="J12" s="16"/>
      <c r="K12" s="19"/>
      <c r="L12" s="16"/>
      <c r="M12" s="16"/>
      <c r="N12" s="16"/>
      <c r="O12" s="16"/>
      <c r="P12" s="20">
        <f>L12*M12*N12*O12</f>
        <v>0</v>
      </c>
    </row>
    <row r="13" spans="2:17" ht="18" customHeight="1" thickBot="1" x14ac:dyDescent="0.6">
      <c r="B13" s="119"/>
      <c r="C13" s="140" t="s">
        <v>32</v>
      </c>
      <c r="D13" s="141"/>
      <c r="E13" s="142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21">
        <f>SUM(P11:P12)</f>
        <v>0</v>
      </c>
    </row>
    <row r="14" spans="2:17" ht="18" customHeight="1" x14ac:dyDescent="0.55000000000000004">
      <c r="C14" s="22"/>
      <c r="D14" s="22"/>
      <c r="P14" s="48"/>
    </row>
    <row r="15" spans="2:17" ht="18" customHeight="1" x14ac:dyDescent="0.55000000000000004">
      <c r="C15" s="22"/>
      <c r="D15" s="22"/>
      <c r="F15" s="23" t="s">
        <v>69</v>
      </c>
      <c r="P15" s="48"/>
    </row>
    <row r="16" spans="2:17" ht="18" customHeight="1" x14ac:dyDescent="0.55000000000000004">
      <c r="F16" s="23" t="s">
        <v>70</v>
      </c>
      <c r="O16" s="112"/>
      <c r="P16" s="112"/>
    </row>
    <row r="17" spans="2:17" ht="18" customHeight="1" x14ac:dyDescent="0.55000000000000004">
      <c r="H17" s="23"/>
      <c r="O17" s="49"/>
      <c r="P17" s="49"/>
    </row>
    <row r="18" spans="2:17" ht="18" customHeight="1" thickBot="1" x14ac:dyDescent="0.6">
      <c r="H18" s="50" t="s">
        <v>1</v>
      </c>
      <c r="I18" s="51"/>
      <c r="J18" s="51"/>
      <c r="K18" s="50" t="s">
        <v>2</v>
      </c>
      <c r="L18" s="50" t="s">
        <v>3</v>
      </c>
      <c r="M18" s="50" t="s">
        <v>4</v>
      </c>
      <c r="N18" s="50" t="s">
        <v>5</v>
      </c>
      <c r="O18" s="50" t="s">
        <v>6</v>
      </c>
    </row>
    <row r="19" spans="2:17" ht="18" customHeight="1" x14ac:dyDescent="0.55000000000000004">
      <c r="B19" s="117" t="s">
        <v>33</v>
      </c>
      <c r="C19" s="120" t="s">
        <v>8</v>
      </c>
      <c r="D19" s="121"/>
      <c r="E19" s="130" t="s">
        <v>9</v>
      </c>
      <c r="F19" s="130" t="s">
        <v>10</v>
      </c>
      <c r="G19" s="145" t="s">
        <v>11</v>
      </c>
      <c r="H19" s="130" t="s">
        <v>12</v>
      </c>
      <c r="I19" s="4" t="s">
        <v>13</v>
      </c>
      <c r="J19" s="132" t="s">
        <v>14</v>
      </c>
      <c r="K19" s="130" t="s">
        <v>15</v>
      </c>
      <c r="L19" s="52" t="s">
        <v>16</v>
      </c>
      <c r="M19" s="5" t="s">
        <v>17</v>
      </c>
      <c r="N19" s="134" t="s">
        <v>18</v>
      </c>
      <c r="O19" s="136" t="s">
        <v>19</v>
      </c>
      <c r="P19" s="138" t="s">
        <v>63</v>
      </c>
    </row>
    <row r="20" spans="2:17" ht="18" customHeight="1" x14ac:dyDescent="0.55000000000000004">
      <c r="B20" s="153"/>
      <c r="C20" s="122"/>
      <c r="D20" s="123"/>
      <c r="E20" s="131"/>
      <c r="F20" s="131"/>
      <c r="G20" s="146"/>
      <c r="H20" s="131"/>
      <c r="I20" s="7" t="s">
        <v>21</v>
      </c>
      <c r="J20" s="131"/>
      <c r="K20" s="131"/>
      <c r="L20" s="53" t="s">
        <v>22</v>
      </c>
      <c r="M20" s="8" t="s">
        <v>23</v>
      </c>
      <c r="N20" s="135"/>
      <c r="O20" s="137"/>
      <c r="P20" s="139"/>
    </row>
    <row r="21" spans="2:17" ht="18" customHeight="1" x14ac:dyDescent="0.55000000000000004">
      <c r="B21" s="153"/>
      <c r="C21" s="122"/>
      <c r="D21" s="123"/>
      <c r="E21" s="131"/>
      <c r="F21" s="131"/>
      <c r="G21" s="146"/>
      <c r="H21" s="7" t="s">
        <v>24</v>
      </c>
      <c r="I21" s="7" t="s">
        <v>25</v>
      </c>
      <c r="J21" s="131"/>
      <c r="K21" s="7" t="s">
        <v>34</v>
      </c>
      <c r="L21" s="54" t="s">
        <v>27</v>
      </c>
      <c r="M21" s="8" t="s">
        <v>28</v>
      </c>
      <c r="N21" s="54" t="s">
        <v>29</v>
      </c>
      <c r="O21" s="144"/>
      <c r="P21" s="9" t="s">
        <v>30</v>
      </c>
      <c r="Q21" s="44" t="s">
        <v>52</v>
      </c>
    </row>
    <row r="22" spans="2:17" ht="18" customHeight="1" x14ac:dyDescent="0.55000000000000004">
      <c r="B22" s="153"/>
      <c r="C22" s="124"/>
      <c r="D22" s="125"/>
      <c r="E22" s="133"/>
      <c r="F22" s="133"/>
      <c r="G22" s="147"/>
      <c r="H22" s="10"/>
      <c r="I22" s="10"/>
      <c r="J22" s="10"/>
      <c r="K22" s="10"/>
      <c r="L22" s="55" t="s">
        <v>48</v>
      </c>
      <c r="M22" s="11"/>
      <c r="N22" s="55" t="s">
        <v>49</v>
      </c>
      <c r="O22" s="56"/>
      <c r="P22" s="57" t="s">
        <v>50</v>
      </c>
      <c r="Q22" s="44" t="s">
        <v>51</v>
      </c>
    </row>
    <row r="23" spans="2:17" ht="18" customHeight="1" x14ac:dyDescent="0.55000000000000004">
      <c r="B23" s="153"/>
      <c r="C23" s="13">
        <v>1</v>
      </c>
      <c r="D23" s="6"/>
      <c r="E23" s="6"/>
      <c r="F23" s="46"/>
      <c r="G23" s="14"/>
      <c r="H23" s="41"/>
      <c r="I23" s="58"/>
      <c r="J23" s="59"/>
      <c r="K23" s="60"/>
      <c r="L23" s="59"/>
      <c r="M23" s="59"/>
      <c r="N23" s="59"/>
      <c r="O23" s="59"/>
      <c r="P23" s="62">
        <f>L23*N23</f>
        <v>0</v>
      </c>
    </row>
    <row r="24" spans="2:17" ht="18" customHeight="1" x14ac:dyDescent="0.55000000000000004">
      <c r="B24" s="153"/>
      <c r="C24" s="13">
        <v>2</v>
      </c>
      <c r="D24" s="46"/>
      <c r="E24" s="6"/>
      <c r="F24" s="46"/>
      <c r="G24" s="16"/>
      <c r="H24" s="15"/>
      <c r="I24" s="16"/>
      <c r="J24" s="16"/>
      <c r="K24" s="47"/>
      <c r="L24" s="16"/>
      <c r="M24" s="16"/>
      <c r="N24" s="16"/>
      <c r="O24" s="16"/>
      <c r="P24" s="62">
        <f t="shared" ref="P24:P28" si="0">L24*N24</f>
        <v>0</v>
      </c>
      <c r="Q24" s="18"/>
    </row>
    <row r="25" spans="2:17" ht="18" customHeight="1" x14ac:dyDescent="0.55000000000000004">
      <c r="B25" s="153"/>
      <c r="C25" s="13">
        <v>3</v>
      </c>
      <c r="D25" s="14"/>
      <c r="E25" s="6"/>
      <c r="F25" s="6"/>
      <c r="G25" s="16"/>
      <c r="H25" s="24"/>
      <c r="I25" s="25"/>
      <c r="J25" s="25"/>
      <c r="K25" s="19"/>
      <c r="L25" s="16"/>
      <c r="M25" s="16"/>
      <c r="N25" s="16"/>
      <c r="O25" s="16"/>
      <c r="P25" s="62">
        <f t="shared" si="0"/>
        <v>0</v>
      </c>
    </row>
    <row r="26" spans="2:17" ht="18" customHeight="1" x14ac:dyDescent="0.55000000000000004">
      <c r="B26" s="153"/>
      <c r="C26" s="13">
        <v>4</v>
      </c>
      <c r="D26" s="14"/>
      <c r="E26" s="6"/>
      <c r="F26" s="6"/>
      <c r="G26" s="16"/>
      <c r="H26" s="15"/>
      <c r="I26" s="16"/>
      <c r="J26" s="16"/>
      <c r="K26" s="19"/>
      <c r="L26" s="16"/>
      <c r="M26" s="16"/>
      <c r="N26" s="16"/>
      <c r="O26" s="16"/>
      <c r="P26" s="62">
        <f t="shared" si="0"/>
        <v>0</v>
      </c>
    </row>
    <row r="27" spans="2:17" ht="18" customHeight="1" x14ac:dyDescent="0.55000000000000004">
      <c r="B27" s="153"/>
      <c r="C27" s="13">
        <v>5</v>
      </c>
      <c r="D27" s="14"/>
      <c r="E27" s="6"/>
      <c r="F27" s="6"/>
      <c r="G27" s="16"/>
      <c r="H27" s="15"/>
      <c r="I27" s="16"/>
      <c r="J27" s="16"/>
      <c r="K27" s="19"/>
      <c r="L27" s="16"/>
      <c r="M27" s="16"/>
      <c r="N27" s="16"/>
      <c r="O27" s="16"/>
      <c r="P27" s="62">
        <f t="shared" si="0"/>
        <v>0</v>
      </c>
    </row>
    <row r="28" spans="2:17" ht="18" customHeight="1" thickBot="1" x14ac:dyDescent="0.6">
      <c r="B28" s="153"/>
      <c r="C28" s="13">
        <v>6</v>
      </c>
      <c r="D28" s="14"/>
      <c r="E28" s="6"/>
      <c r="F28" s="6"/>
      <c r="G28" s="16"/>
      <c r="H28" s="24"/>
      <c r="I28" s="25"/>
      <c r="J28" s="25"/>
      <c r="K28" s="19"/>
      <c r="L28" s="16"/>
      <c r="M28" s="16"/>
      <c r="N28" s="16"/>
      <c r="O28" s="16"/>
      <c r="P28" s="62">
        <f t="shared" si="0"/>
        <v>0</v>
      </c>
    </row>
    <row r="29" spans="2:17" ht="18" customHeight="1" thickBot="1" x14ac:dyDescent="0.6">
      <c r="B29" s="154"/>
      <c r="C29" s="140" t="s">
        <v>32</v>
      </c>
      <c r="D29" s="141"/>
      <c r="E29" s="142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42">
        <f>SUM(P23:P28)</f>
        <v>0</v>
      </c>
    </row>
    <row r="30" spans="2:17" ht="18" customHeight="1" thickBot="1" x14ac:dyDescent="0.6">
      <c r="B30" s="26"/>
      <c r="C30" s="27"/>
      <c r="D30" s="27"/>
      <c r="P30" s="28"/>
    </row>
    <row r="31" spans="2:17" ht="23.25" customHeight="1" x14ac:dyDescent="0.55000000000000004">
      <c r="B31" s="148" t="s">
        <v>36</v>
      </c>
      <c r="C31" s="149"/>
      <c r="D31" s="149"/>
      <c r="E31" s="29">
        <f>P13</f>
        <v>0</v>
      </c>
      <c r="F31" s="150" t="s">
        <v>37</v>
      </c>
      <c r="G31" s="150"/>
      <c r="H31" s="150"/>
      <c r="I31" s="150"/>
      <c r="J31" s="150"/>
      <c r="K31" s="29">
        <f>P29</f>
        <v>0</v>
      </c>
      <c r="L31" s="30" t="s">
        <v>38</v>
      </c>
      <c r="M31" s="30"/>
      <c r="N31" s="30"/>
      <c r="O31" s="30"/>
      <c r="P31" s="31"/>
    </row>
    <row r="32" spans="2:17" ht="23.25" customHeight="1" thickBot="1" x14ac:dyDescent="0.6">
      <c r="B32" s="151" t="s">
        <v>39</v>
      </c>
      <c r="C32" s="152"/>
      <c r="D32" s="152"/>
      <c r="E32" s="32">
        <f>ROUNDUP(P13-P29,1)</f>
        <v>0</v>
      </c>
      <c r="F32" s="33" t="s">
        <v>40</v>
      </c>
      <c r="G32" s="34" t="s">
        <v>41</v>
      </c>
      <c r="H32" s="35" t="e">
        <f>ROUNDUP(1-P29/P13,3)</f>
        <v>#DIV/0!</v>
      </c>
      <c r="I32" s="33"/>
      <c r="J32" s="33"/>
      <c r="K32" s="33"/>
      <c r="L32" s="33"/>
      <c r="M32" s="33"/>
      <c r="N32" s="33"/>
      <c r="O32" s="33"/>
      <c r="P32" s="36"/>
    </row>
    <row r="33" spans="2:16" ht="18" customHeight="1" x14ac:dyDescent="0.55000000000000004">
      <c r="C33" s="22"/>
      <c r="D33" s="22"/>
      <c r="P33" s="37"/>
    </row>
    <row r="34" spans="2:16" ht="18" customHeight="1" x14ac:dyDescent="0.55000000000000004">
      <c r="B34" t="s">
        <v>42</v>
      </c>
      <c r="C34" s="22"/>
      <c r="D34" s="22"/>
      <c r="P34" s="37"/>
    </row>
    <row r="35" spans="2:16" ht="18" customHeight="1" x14ac:dyDescent="0.55000000000000004">
      <c r="C35" s="3"/>
      <c r="D35" s="3"/>
      <c r="E35" s="3"/>
      <c r="F35" s="3"/>
    </row>
    <row r="48" spans="2:16" ht="20" x14ac:dyDescent="0.55000000000000004">
      <c r="B48" t="s">
        <v>43</v>
      </c>
    </row>
  </sheetData>
  <mergeCells count="32">
    <mergeCell ref="B31:D31"/>
    <mergeCell ref="F31:J31"/>
    <mergeCell ref="B32:D32"/>
    <mergeCell ref="J19:J21"/>
    <mergeCell ref="K19:K20"/>
    <mergeCell ref="B19:B29"/>
    <mergeCell ref="N19:N20"/>
    <mergeCell ref="O19:O21"/>
    <mergeCell ref="P19:P20"/>
    <mergeCell ref="C29:D29"/>
    <mergeCell ref="E29:O29"/>
    <mergeCell ref="C19:D22"/>
    <mergeCell ref="E19:E22"/>
    <mergeCell ref="F19:F22"/>
    <mergeCell ref="G19:G22"/>
    <mergeCell ref="H19:H20"/>
    <mergeCell ref="O16:P16"/>
    <mergeCell ref="C1:F1"/>
    <mergeCell ref="B4:P4"/>
    <mergeCell ref="B8:B13"/>
    <mergeCell ref="C8:D10"/>
    <mergeCell ref="E8:E10"/>
    <mergeCell ref="F8:F10"/>
    <mergeCell ref="G8:G10"/>
    <mergeCell ref="H8:H9"/>
    <mergeCell ref="J8:J10"/>
    <mergeCell ref="K8:K9"/>
    <mergeCell ref="N8:N9"/>
    <mergeCell ref="O8:O10"/>
    <mergeCell ref="P8:P9"/>
    <mergeCell ref="C13:D13"/>
    <mergeCell ref="E13:O13"/>
  </mergeCells>
  <phoneticPr fontId="3"/>
  <pageMargins left="0.7" right="0.7" top="0.75" bottom="0.75" header="0.3" footer="0.3"/>
  <pageSetup paperSize="9" scale="5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AEB7A-B665-4D9A-87E1-76572E98B6A5}">
  <sheetPr>
    <tabColor theme="7" tint="0.79998168889431442"/>
    <pageSetUpPr fitToPage="1"/>
  </sheetPr>
  <dimension ref="B1:Q48"/>
  <sheetViews>
    <sheetView showGridLines="0" view="pageBreakPreview" topLeftCell="A3" zoomScale="85" zoomScaleNormal="80" zoomScaleSheetLayoutView="85" workbookViewId="0">
      <selection activeCell="Q30" sqref="Q30"/>
    </sheetView>
  </sheetViews>
  <sheetFormatPr defaultRowHeight="18" x14ac:dyDescent="0.55000000000000004"/>
  <cols>
    <col min="1" max="1" width="1.25" customWidth="1"/>
    <col min="2" max="2" width="15.5" customWidth="1"/>
    <col min="3" max="3" width="3.33203125" bestFit="1" customWidth="1"/>
    <col min="4" max="4" width="15" customWidth="1"/>
    <col min="5" max="5" width="12.33203125" customWidth="1"/>
    <col min="6" max="6" width="10.58203125" customWidth="1"/>
    <col min="8" max="8" width="9.08203125" customWidth="1"/>
    <col min="9" max="9" width="8.83203125" bestFit="1" customWidth="1"/>
    <col min="10" max="10" width="5.5" customWidth="1"/>
    <col min="11" max="11" width="10.83203125" customWidth="1"/>
    <col min="16" max="16" width="9.33203125" customWidth="1"/>
  </cols>
  <sheetData>
    <row r="1" spans="2:17" ht="50.15" customHeight="1" thickBot="1" x14ac:dyDescent="0.6">
      <c r="B1" s="1" t="s">
        <v>0</v>
      </c>
      <c r="C1" s="113" t="s">
        <v>61</v>
      </c>
      <c r="D1" s="114"/>
      <c r="E1" s="114"/>
      <c r="F1" s="115"/>
    </row>
    <row r="2" spans="2:17" x14ac:dyDescent="0.55000000000000004">
      <c r="B2" t="s">
        <v>67</v>
      </c>
    </row>
    <row r="4" spans="2:17" ht="32" x14ac:dyDescent="0.55000000000000004">
      <c r="B4" s="116" t="s">
        <v>80</v>
      </c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</row>
    <row r="6" spans="2:17" ht="18" customHeight="1" x14ac:dyDescent="0.55000000000000004"/>
    <row r="7" spans="2:17" ht="18" customHeight="1" thickBot="1" x14ac:dyDescent="0.6">
      <c r="H7" s="2" t="s">
        <v>1</v>
      </c>
      <c r="I7" s="3"/>
      <c r="J7" s="3"/>
      <c r="K7" s="2" t="s">
        <v>2</v>
      </c>
      <c r="L7" s="2" t="s">
        <v>3</v>
      </c>
      <c r="M7" s="2" t="s">
        <v>4</v>
      </c>
      <c r="N7" s="2" t="s">
        <v>5</v>
      </c>
      <c r="O7" s="2" t="s">
        <v>6</v>
      </c>
    </row>
    <row r="8" spans="2:17" ht="18" customHeight="1" x14ac:dyDescent="0.55000000000000004">
      <c r="B8" s="117" t="s">
        <v>7</v>
      </c>
      <c r="C8" s="120" t="s">
        <v>8</v>
      </c>
      <c r="D8" s="121"/>
      <c r="E8" s="126" t="s">
        <v>9</v>
      </c>
      <c r="F8" s="126" t="s">
        <v>10</v>
      </c>
      <c r="G8" s="128" t="s">
        <v>11</v>
      </c>
      <c r="H8" s="130" t="s">
        <v>12</v>
      </c>
      <c r="I8" s="4" t="s">
        <v>13</v>
      </c>
      <c r="J8" s="132" t="s">
        <v>14</v>
      </c>
      <c r="K8" s="130" t="s">
        <v>15</v>
      </c>
      <c r="L8" s="38" t="s">
        <v>16</v>
      </c>
      <c r="M8" s="5" t="s">
        <v>17</v>
      </c>
      <c r="N8" s="134" t="s">
        <v>18</v>
      </c>
      <c r="O8" s="136" t="s">
        <v>19</v>
      </c>
      <c r="P8" s="138" t="s">
        <v>20</v>
      </c>
    </row>
    <row r="9" spans="2:17" ht="18" customHeight="1" x14ac:dyDescent="0.55000000000000004">
      <c r="B9" s="118"/>
      <c r="C9" s="122"/>
      <c r="D9" s="123"/>
      <c r="E9" s="127"/>
      <c r="F9" s="127"/>
      <c r="G9" s="129"/>
      <c r="H9" s="131"/>
      <c r="I9" s="7" t="s">
        <v>21</v>
      </c>
      <c r="J9" s="131"/>
      <c r="K9" s="131"/>
      <c r="L9" s="39" t="s">
        <v>22</v>
      </c>
      <c r="M9" s="8" t="s">
        <v>23</v>
      </c>
      <c r="N9" s="135"/>
      <c r="O9" s="137"/>
      <c r="P9" s="139"/>
    </row>
    <row r="10" spans="2:17" ht="18" customHeight="1" x14ac:dyDescent="0.55000000000000004">
      <c r="B10" s="118"/>
      <c r="C10" s="124"/>
      <c r="D10" s="125"/>
      <c r="E10" s="127"/>
      <c r="F10" s="127"/>
      <c r="G10" s="129"/>
      <c r="H10" s="10" t="s">
        <v>24</v>
      </c>
      <c r="I10" s="10" t="s">
        <v>25</v>
      </c>
      <c r="J10" s="133"/>
      <c r="K10" s="10" t="s">
        <v>26</v>
      </c>
      <c r="L10" s="40" t="s">
        <v>27</v>
      </c>
      <c r="M10" s="11" t="s">
        <v>28</v>
      </c>
      <c r="N10" s="40" t="s">
        <v>29</v>
      </c>
      <c r="O10" s="137"/>
      <c r="P10" s="12" t="s">
        <v>30</v>
      </c>
      <c r="Q10" s="44" t="s">
        <v>52</v>
      </c>
    </row>
    <row r="11" spans="2:17" ht="18" customHeight="1" x14ac:dyDescent="0.55000000000000004">
      <c r="B11" s="118"/>
      <c r="C11" s="13">
        <v>1</v>
      </c>
      <c r="D11" s="6" t="s">
        <v>46</v>
      </c>
      <c r="E11" s="6" t="s">
        <v>44</v>
      </c>
      <c r="F11" s="46" t="s">
        <v>45</v>
      </c>
      <c r="G11" s="14" t="s">
        <v>31</v>
      </c>
      <c r="H11" s="15">
        <v>87</v>
      </c>
      <c r="I11" s="16">
        <v>100</v>
      </c>
      <c r="J11" s="16">
        <v>589</v>
      </c>
      <c r="K11" s="47">
        <v>176.7</v>
      </c>
      <c r="L11" s="43">
        <v>6.5</v>
      </c>
      <c r="M11" s="43">
        <v>33.4</v>
      </c>
      <c r="N11" s="43">
        <v>1.8700000000000001E-2</v>
      </c>
      <c r="O11" s="43">
        <f>44/12</f>
        <v>3.6666666666666665</v>
      </c>
      <c r="P11" s="17">
        <f>L11*M11*N11*O11</f>
        <v>14.885823333333335</v>
      </c>
      <c r="Q11" s="18"/>
    </row>
    <row r="12" spans="2:17" ht="18" customHeight="1" thickBot="1" x14ac:dyDescent="0.6">
      <c r="B12" s="118"/>
      <c r="C12" s="13">
        <v>2</v>
      </c>
      <c r="D12" s="6"/>
      <c r="E12" s="6"/>
      <c r="F12" s="6"/>
      <c r="G12" s="16"/>
      <c r="H12" s="15"/>
      <c r="I12" s="16"/>
      <c r="J12" s="16"/>
      <c r="K12" s="19"/>
      <c r="L12" s="16"/>
      <c r="M12" s="16"/>
      <c r="N12" s="16"/>
      <c r="O12" s="16"/>
      <c r="P12" s="20">
        <f>L12*M12*N12*O12</f>
        <v>0</v>
      </c>
    </row>
    <row r="13" spans="2:17" ht="18" customHeight="1" thickBot="1" x14ac:dyDescent="0.6">
      <c r="B13" s="119"/>
      <c r="C13" s="140" t="s">
        <v>32</v>
      </c>
      <c r="D13" s="141"/>
      <c r="E13" s="142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21">
        <f>SUM(P11:P12)</f>
        <v>14.885823333333335</v>
      </c>
    </row>
    <row r="14" spans="2:17" ht="18" customHeight="1" x14ac:dyDescent="0.55000000000000004">
      <c r="C14" s="22"/>
      <c r="D14" s="22"/>
      <c r="P14" s="48"/>
    </row>
    <row r="15" spans="2:17" ht="18" customHeight="1" x14ac:dyDescent="0.55000000000000004">
      <c r="C15" s="22"/>
      <c r="D15" s="22"/>
      <c r="F15" s="23" t="s">
        <v>69</v>
      </c>
      <c r="P15" s="48"/>
    </row>
    <row r="16" spans="2:17" ht="18" customHeight="1" x14ac:dyDescent="0.55000000000000004">
      <c r="F16" s="23" t="s">
        <v>70</v>
      </c>
      <c r="O16" s="112"/>
      <c r="P16" s="112"/>
    </row>
    <row r="17" spans="2:17" ht="18" customHeight="1" x14ac:dyDescent="0.55000000000000004">
      <c r="H17" s="23"/>
      <c r="O17" s="49"/>
      <c r="P17" s="49"/>
    </row>
    <row r="18" spans="2:17" ht="18" customHeight="1" thickBot="1" x14ac:dyDescent="0.6">
      <c r="H18" s="50" t="s">
        <v>1</v>
      </c>
      <c r="I18" s="51"/>
      <c r="J18" s="51"/>
      <c r="K18" s="50" t="s">
        <v>2</v>
      </c>
      <c r="L18" s="50" t="s">
        <v>3</v>
      </c>
      <c r="M18" s="50" t="s">
        <v>4</v>
      </c>
      <c r="N18" s="50" t="s">
        <v>5</v>
      </c>
      <c r="O18" s="50" t="s">
        <v>6</v>
      </c>
    </row>
    <row r="19" spans="2:17" ht="18" customHeight="1" x14ac:dyDescent="0.55000000000000004">
      <c r="B19" s="117" t="s">
        <v>33</v>
      </c>
      <c r="C19" s="120" t="s">
        <v>8</v>
      </c>
      <c r="D19" s="121"/>
      <c r="E19" s="130" t="s">
        <v>9</v>
      </c>
      <c r="F19" s="130" t="s">
        <v>10</v>
      </c>
      <c r="G19" s="145" t="s">
        <v>11</v>
      </c>
      <c r="H19" s="130" t="s">
        <v>12</v>
      </c>
      <c r="I19" s="4" t="s">
        <v>13</v>
      </c>
      <c r="J19" s="132" t="s">
        <v>14</v>
      </c>
      <c r="K19" s="130" t="s">
        <v>15</v>
      </c>
      <c r="L19" s="52" t="s">
        <v>16</v>
      </c>
      <c r="M19" s="5" t="s">
        <v>17</v>
      </c>
      <c r="N19" s="134" t="s">
        <v>18</v>
      </c>
      <c r="O19" s="136" t="s">
        <v>19</v>
      </c>
      <c r="P19" s="138" t="s">
        <v>63</v>
      </c>
    </row>
    <row r="20" spans="2:17" ht="18" customHeight="1" x14ac:dyDescent="0.55000000000000004">
      <c r="B20" s="153"/>
      <c r="C20" s="122"/>
      <c r="D20" s="123"/>
      <c r="E20" s="131"/>
      <c r="F20" s="131"/>
      <c r="G20" s="146"/>
      <c r="H20" s="131"/>
      <c r="I20" s="7" t="s">
        <v>21</v>
      </c>
      <c r="J20" s="131"/>
      <c r="K20" s="131"/>
      <c r="L20" s="53" t="s">
        <v>22</v>
      </c>
      <c r="M20" s="8" t="s">
        <v>23</v>
      </c>
      <c r="N20" s="135"/>
      <c r="O20" s="137"/>
      <c r="P20" s="139"/>
    </row>
    <row r="21" spans="2:17" ht="18" customHeight="1" x14ac:dyDescent="0.55000000000000004">
      <c r="B21" s="153"/>
      <c r="C21" s="122"/>
      <c r="D21" s="123"/>
      <c r="E21" s="131"/>
      <c r="F21" s="131"/>
      <c r="G21" s="146"/>
      <c r="H21" s="7" t="s">
        <v>24</v>
      </c>
      <c r="I21" s="7" t="s">
        <v>25</v>
      </c>
      <c r="J21" s="131"/>
      <c r="K21" s="7" t="s">
        <v>34</v>
      </c>
      <c r="L21" s="54" t="s">
        <v>27</v>
      </c>
      <c r="M21" s="8" t="s">
        <v>28</v>
      </c>
      <c r="N21" s="54" t="s">
        <v>29</v>
      </c>
      <c r="O21" s="144"/>
      <c r="P21" s="9" t="s">
        <v>30</v>
      </c>
      <c r="Q21" s="44" t="s">
        <v>52</v>
      </c>
    </row>
    <row r="22" spans="2:17" ht="18" customHeight="1" x14ac:dyDescent="0.55000000000000004">
      <c r="B22" s="153"/>
      <c r="C22" s="124"/>
      <c r="D22" s="125"/>
      <c r="E22" s="133"/>
      <c r="F22" s="133"/>
      <c r="G22" s="147"/>
      <c r="H22" s="10"/>
      <c r="I22" s="10"/>
      <c r="J22" s="10"/>
      <c r="K22" s="10"/>
      <c r="L22" s="55" t="s">
        <v>48</v>
      </c>
      <c r="M22" s="11"/>
      <c r="N22" s="55" t="s">
        <v>49</v>
      </c>
      <c r="O22" s="56"/>
      <c r="P22" s="57" t="s">
        <v>50</v>
      </c>
      <c r="Q22" s="44" t="s">
        <v>51</v>
      </c>
    </row>
    <row r="23" spans="2:17" ht="18" customHeight="1" x14ac:dyDescent="0.55000000000000004">
      <c r="B23" s="153"/>
      <c r="C23" s="13">
        <v>1</v>
      </c>
      <c r="D23" s="6" t="s">
        <v>47</v>
      </c>
      <c r="E23" s="6" t="s">
        <v>44</v>
      </c>
      <c r="F23" s="46" t="s">
        <v>45</v>
      </c>
      <c r="G23" s="14" t="s">
        <v>31</v>
      </c>
      <c r="H23" s="41">
        <v>87</v>
      </c>
      <c r="I23" s="58">
        <v>100</v>
      </c>
      <c r="J23" s="59">
        <v>341</v>
      </c>
      <c r="K23" s="60">
        <v>102.3</v>
      </c>
      <c r="L23" s="61">
        <v>3.8</v>
      </c>
      <c r="M23" s="61">
        <v>33.4</v>
      </c>
      <c r="N23" s="61">
        <v>1.8700000000000001E-2</v>
      </c>
      <c r="O23" s="61">
        <f t="shared" ref="O23" si="0">44/12</f>
        <v>3.6666666666666665</v>
      </c>
      <c r="P23" s="62">
        <f>L23*M23*N23*O23</f>
        <v>8.7024813333333331</v>
      </c>
    </row>
    <row r="24" spans="2:17" ht="18" customHeight="1" x14ac:dyDescent="0.55000000000000004">
      <c r="B24" s="153"/>
      <c r="C24" s="13">
        <v>2</v>
      </c>
      <c r="D24" s="46" t="s">
        <v>47</v>
      </c>
      <c r="E24" s="6" t="s">
        <v>44</v>
      </c>
      <c r="F24" s="46" t="s">
        <v>45</v>
      </c>
      <c r="G24" s="16" t="s">
        <v>35</v>
      </c>
      <c r="H24" s="15">
        <v>87</v>
      </c>
      <c r="I24" s="16">
        <v>100</v>
      </c>
      <c r="J24" s="16">
        <v>248</v>
      </c>
      <c r="K24" s="47">
        <v>74.400000000000006</v>
      </c>
      <c r="L24" s="43">
        <v>1477.8</v>
      </c>
      <c r="M24" s="16"/>
      <c r="N24" s="43">
        <v>3.6000000000000002E-4</v>
      </c>
      <c r="O24" s="16"/>
      <c r="P24" s="62">
        <f>L24*N24</f>
        <v>0.53200800000000004</v>
      </c>
      <c r="Q24" s="18"/>
    </row>
    <row r="25" spans="2:17" ht="18" customHeight="1" x14ac:dyDescent="0.55000000000000004">
      <c r="B25" s="153"/>
      <c r="C25" s="13">
        <v>3</v>
      </c>
      <c r="D25" s="14"/>
      <c r="E25" s="6"/>
      <c r="F25" s="6"/>
      <c r="G25" s="16"/>
      <c r="H25" s="24"/>
      <c r="I25" s="25"/>
      <c r="J25" s="25"/>
      <c r="K25" s="19"/>
      <c r="L25" s="16"/>
      <c r="M25" s="16"/>
      <c r="N25" s="16"/>
      <c r="O25" s="16"/>
      <c r="P25" s="62">
        <f t="shared" ref="P25:P28" si="1">L25*N25</f>
        <v>0</v>
      </c>
    </row>
    <row r="26" spans="2:17" ht="18" customHeight="1" x14ac:dyDescent="0.55000000000000004">
      <c r="B26" s="153"/>
      <c r="C26" s="13">
        <v>4</v>
      </c>
      <c r="D26" s="14"/>
      <c r="E26" s="6"/>
      <c r="F26" s="6"/>
      <c r="G26" s="16"/>
      <c r="H26" s="15"/>
      <c r="I26" s="16"/>
      <c r="J26" s="16"/>
      <c r="K26" s="19"/>
      <c r="L26" s="16"/>
      <c r="M26" s="16"/>
      <c r="N26" s="16"/>
      <c r="O26" s="16"/>
      <c r="P26" s="62">
        <f t="shared" si="1"/>
        <v>0</v>
      </c>
    </row>
    <row r="27" spans="2:17" ht="18" customHeight="1" x14ac:dyDescent="0.55000000000000004">
      <c r="B27" s="153"/>
      <c r="C27" s="13">
        <v>5</v>
      </c>
      <c r="D27" s="14"/>
      <c r="E27" s="6"/>
      <c r="F27" s="6"/>
      <c r="G27" s="16"/>
      <c r="H27" s="15"/>
      <c r="I27" s="16"/>
      <c r="J27" s="16"/>
      <c r="K27" s="19"/>
      <c r="L27" s="16"/>
      <c r="M27" s="16"/>
      <c r="N27" s="16"/>
      <c r="O27" s="16"/>
      <c r="P27" s="62">
        <f t="shared" si="1"/>
        <v>0</v>
      </c>
    </row>
    <row r="28" spans="2:17" ht="18" customHeight="1" thickBot="1" x14ac:dyDescent="0.6">
      <c r="B28" s="153"/>
      <c r="C28" s="13">
        <v>6</v>
      </c>
      <c r="D28" s="14"/>
      <c r="E28" s="6"/>
      <c r="F28" s="6"/>
      <c r="G28" s="16"/>
      <c r="H28" s="24"/>
      <c r="I28" s="25"/>
      <c r="J28" s="25"/>
      <c r="K28" s="19"/>
      <c r="L28" s="16"/>
      <c r="M28" s="16"/>
      <c r="N28" s="16"/>
      <c r="O28" s="16"/>
      <c r="P28" s="62">
        <f t="shared" si="1"/>
        <v>0</v>
      </c>
    </row>
    <row r="29" spans="2:17" ht="18" customHeight="1" thickBot="1" x14ac:dyDescent="0.6">
      <c r="B29" s="154"/>
      <c r="C29" s="140" t="s">
        <v>32</v>
      </c>
      <c r="D29" s="141"/>
      <c r="E29" s="142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42">
        <f>SUM(P23:P28)</f>
        <v>9.2344893333333324</v>
      </c>
    </row>
    <row r="30" spans="2:17" ht="18" customHeight="1" thickBot="1" x14ac:dyDescent="0.6">
      <c r="B30" s="26"/>
      <c r="C30" s="27"/>
      <c r="D30" s="27"/>
      <c r="P30" s="28"/>
    </row>
    <row r="31" spans="2:17" ht="23.25" customHeight="1" x14ac:dyDescent="0.55000000000000004">
      <c r="B31" s="148" t="s">
        <v>36</v>
      </c>
      <c r="C31" s="149"/>
      <c r="D31" s="149"/>
      <c r="E31" s="29">
        <f>P13</f>
        <v>14.885823333333335</v>
      </c>
      <c r="F31" s="150" t="s">
        <v>37</v>
      </c>
      <c r="G31" s="150"/>
      <c r="H31" s="150"/>
      <c r="I31" s="150"/>
      <c r="J31" s="150"/>
      <c r="K31" s="29">
        <f>P29</f>
        <v>9.2344893333333324</v>
      </c>
      <c r="L31" s="30" t="s">
        <v>38</v>
      </c>
      <c r="M31" s="30"/>
      <c r="N31" s="30"/>
      <c r="O31" s="30"/>
      <c r="P31" s="31"/>
    </row>
    <row r="32" spans="2:17" ht="23.25" customHeight="1" thickBot="1" x14ac:dyDescent="0.6">
      <c r="B32" s="151" t="s">
        <v>39</v>
      </c>
      <c r="C32" s="152"/>
      <c r="D32" s="152"/>
      <c r="E32" s="32">
        <f>ROUNDUP(P13-P29,1)</f>
        <v>5.6999999999999993</v>
      </c>
      <c r="F32" s="33" t="s">
        <v>40</v>
      </c>
      <c r="G32" s="34" t="s">
        <v>41</v>
      </c>
      <c r="H32" s="35">
        <f>ROUNDUP(1-P29/P13,3)</f>
        <v>0.38</v>
      </c>
      <c r="I32" s="33"/>
      <c r="J32" s="33"/>
      <c r="K32" s="33"/>
      <c r="L32" s="33"/>
      <c r="M32" s="33"/>
      <c r="N32" s="33"/>
      <c r="O32" s="33"/>
      <c r="P32" s="36"/>
    </row>
    <row r="33" spans="2:16" ht="18" customHeight="1" x14ac:dyDescent="0.55000000000000004">
      <c r="C33" s="22"/>
      <c r="D33" s="22"/>
      <c r="P33" s="37"/>
    </row>
    <row r="34" spans="2:16" ht="18" customHeight="1" x14ac:dyDescent="0.55000000000000004">
      <c r="B34" t="s">
        <v>42</v>
      </c>
      <c r="C34" s="22"/>
      <c r="D34" s="22"/>
      <c r="P34" s="37"/>
    </row>
    <row r="35" spans="2:16" ht="18" customHeight="1" x14ac:dyDescent="0.55000000000000004">
      <c r="C35" s="3"/>
      <c r="D35" s="3"/>
      <c r="E35" s="3"/>
      <c r="F35" s="3"/>
    </row>
    <row r="48" spans="2:16" ht="20" x14ac:dyDescent="0.55000000000000004">
      <c r="B48" t="s">
        <v>43</v>
      </c>
    </row>
  </sheetData>
  <sheetProtection algorithmName="SHA-512" hashValue="TKWm7DGaiXVvuRCnKwYDzN0TzSGEDmGkCuaKoaTdDjbbOy6itRAiJjJWlE8Z88CbqnIw2Nz+c/OZIe/ipKNqFQ==" saltValue="rnqLQme0QHRcgkkvbfE2vg==" spinCount="100000" sheet="1" objects="1" scenarios="1"/>
  <mergeCells count="32">
    <mergeCell ref="B31:D31"/>
    <mergeCell ref="F31:J31"/>
    <mergeCell ref="B32:D32"/>
    <mergeCell ref="C19:D22"/>
    <mergeCell ref="E19:E22"/>
    <mergeCell ref="F19:F22"/>
    <mergeCell ref="G19:G22"/>
    <mergeCell ref="J19:J21"/>
    <mergeCell ref="B19:B29"/>
    <mergeCell ref="K19:K20"/>
    <mergeCell ref="N19:N20"/>
    <mergeCell ref="O19:O21"/>
    <mergeCell ref="P19:P20"/>
    <mergeCell ref="C29:D29"/>
    <mergeCell ref="E29:O29"/>
    <mergeCell ref="H19:H20"/>
    <mergeCell ref="O16:P16"/>
    <mergeCell ref="C1:F1"/>
    <mergeCell ref="B4:P4"/>
    <mergeCell ref="B8:B13"/>
    <mergeCell ref="C8:D10"/>
    <mergeCell ref="E8:E10"/>
    <mergeCell ref="F8:F10"/>
    <mergeCell ref="G8:G10"/>
    <mergeCell ref="H8:H9"/>
    <mergeCell ref="J8:J10"/>
    <mergeCell ref="K8:K9"/>
    <mergeCell ref="N8:N9"/>
    <mergeCell ref="O8:O10"/>
    <mergeCell ref="P8:P9"/>
    <mergeCell ref="C13:D13"/>
    <mergeCell ref="E13:O13"/>
  </mergeCells>
  <phoneticPr fontId="3"/>
  <pageMargins left="0.7" right="0.7" top="0.75" bottom="0.75" header="0.3" footer="0.3"/>
  <pageSetup paperSize="9" scale="5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1CCD6-FED7-49D9-9397-D4C58C46B53C}">
  <dimension ref="B1:S62"/>
  <sheetViews>
    <sheetView tabSelected="1" view="pageBreakPreview" zoomScale="85" zoomScaleNormal="100" zoomScaleSheetLayoutView="85" workbookViewId="0">
      <selection activeCell="Q25" sqref="Q25"/>
    </sheetView>
  </sheetViews>
  <sheetFormatPr defaultColWidth="8.75" defaultRowHeight="18" x14ac:dyDescent="0.55000000000000004"/>
  <cols>
    <col min="1" max="1" width="1.08203125" customWidth="1"/>
    <col min="2" max="2" width="14.08203125" customWidth="1"/>
    <col min="3" max="3" width="3.5" bestFit="1" customWidth="1"/>
    <col min="4" max="4" width="13.5" customWidth="1"/>
    <col min="5" max="5" width="9.33203125" customWidth="1"/>
    <col min="6" max="6" width="9.58203125" customWidth="1"/>
    <col min="7" max="7" width="10.25" customWidth="1"/>
    <col min="8" max="8" width="11.75" bestFit="1" customWidth="1"/>
    <col min="9" max="9" width="8.08203125" bestFit="1" customWidth="1"/>
    <col min="10" max="10" width="4.83203125" customWidth="1"/>
    <col min="11" max="11" width="9.25" customWidth="1"/>
    <col min="12" max="12" width="7.58203125" bestFit="1" customWidth="1"/>
    <col min="13" max="14" width="8.83203125" bestFit="1" customWidth="1"/>
    <col min="15" max="15" width="10.75" bestFit="1" customWidth="1"/>
    <col min="16" max="16" width="8.08203125" bestFit="1" customWidth="1"/>
    <col min="17" max="17" width="10.08203125" bestFit="1" customWidth="1"/>
    <col min="19" max="19" width="11.08203125" customWidth="1"/>
  </cols>
  <sheetData>
    <row r="1" spans="2:19" ht="50.15" customHeight="1" thickBot="1" x14ac:dyDescent="0.6">
      <c r="B1" s="63" t="s">
        <v>0</v>
      </c>
      <c r="C1" s="113"/>
      <c r="D1" s="114"/>
      <c r="E1" s="114"/>
      <c r="F1" s="115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</row>
    <row r="2" spans="2:19" x14ac:dyDescent="0.55000000000000004">
      <c r="B2" t="s">
        <v>67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</row>
    <row r="3" spans="2:19" x14ac:dyDescent="0.55000000000000004"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</row>
    <row r="4" spans="2:19" ht="32" x14ac:dyDescent="0.55000000000000004">
      <c r="B4" s="155" t="s">
        <v>64</v>
      </c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64"/>
      <c r="S4" s="64"/>
    </row>
    <row r="5" spans="2:19" x14ac:dyDescent="0.55000000000000004"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</row>
    <row r="6" spans="2:19" ht="18" customHeight="1" x14ac:dyDescent="0.55000000000000004">
      <c r="B6" s="64"/>
      <c r="C6" s="64"/>
      <c r="D6" s="64"/>
      <c r="E6" s="64"/>
      <c r="F6" s="65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</row>
    <row r="7" spans="2:19" ht="18" customHeight="1" thickBot="1" x14ac:dyDescent="0.6">
      <c r="B7" s="64"/>
      <c r="C7" s="64"/>
      <c r="D7" s="64"/>
      <c r="E7" s="64"/>
      <c r="F7" s="64"/>
      <c r="G7" s="64"/>
      <c r="H7" s="66" t="s">
        <v>1</v>
      </c>
      <c r="I7" s="67"/>
      <c r="J7" s="67" t="s">
        <v>53</v>
      </c>
      <c r="K7" s="66" t="s">
        <v>54</v>
      </c>
      <c r="L7" s="66" t="s">
        <v>55</v>
      </c>
      <c r="M7" s="66" t="s">
        <v>5</v>
      </c>
      <c r="N7" s="66" t="s">
        <v>6</v>
      </c>
      <c r="O7" s="66" t="s">
        <v>56</v>
      </c>
      <c r="P7" s="66" t="s">
        <v>57</v>
      </c>
      <c r="Q7" s="64"/>
      <c r="R7" s="64"/>
      <c r="S7" s="64"/>
    </row>
    <row r="8" spans="2:19" ht="18" customHeight="1" x14ac:dyDescent="0.55000000000000004">
      <c r="B8" s="156" t="s">
        <v>7</v>
      </c>
      <c r="C8" s="159" t="s">
        <v>8</v>
      </c>
      <c r="D8" s="160"/>
      <c r="E8" s="165" t="s">
        <v>9</v>
      </c>
      <c r="F8" s="165" t="s">
        <v>10</v>
      </c>
      <c r="G8" s="167" t="s">
        <v>11</v>
      </c>
      <c r="H8" s="169" t="s">
        <v>12</v>
      </c>
      <c r="I8" s="68" t="s">
        <v>13</v>
      </c>
      <c r="J8" s="171" t="s">
        <v>14</v>
      </c>
      <c r="K8" s="173" t="s">
        <v>15</v>
      </c>
      <c r="L8" s="169" t="s">
        <v>58</v>
      </c>
      <c r="M8" s="38" t="s">
        <v>16</v>
      </c>
      <c r="N8" s="94" t="s">
        <v>17</v>
      </c>
      <c r="O8" s="134" t="s">
        <v>18</v>
      </c>
      <c r="P8" s="175" t="s">
        <v>19</v>
      </c>
      <c r="Q8" s="177" t="s">
        <v>20</v>
      </c>
      <c r="R8" s="64"/>
      <c r="S8" s="64"/>
    </row>
    <row r="9" spans="2:19" ht="18" customHeight="1" x14ac:dyDescent="0.55000000000000004">
      <c r="B9" s="157"/>
      <c r="C9" s="161"/>
      <c r="D9" s="162"/>
      <c r="E9" s="166"/>
      <c r="F9" s="166"/>
      <c r="G9" s="168"/>
      <c r="H9" s="170"/>
      <c r="I9" s="70" t="s">
        <v>21</v>
      </c>
      <c r="J9" s="170"/>
      <c r="K9" s="174"/>
      <c r="L9" s="170"/>
      <c r="M9" s="39" t="s">
        <v>22</v>
      </c>
      <c r="N9" s="95" t="s">
        <v>23</v>
      </c>
      <c r="O9" s="135"/>
      <c r="P9" s="176"/>
      <c r="Q9" s="178"/>
      <c r="R9" s="64"/>
      <c r="S9" s="64"/>
    </row>
    <row r="10" spans="2:19" ht="18" customHeight="1" x14ac:dyDescent="0.55000000000000004">
      <c r="B10" s="157"/>
      <c r="C10" s="163"/>
      <c r="D10" s="164"/>
      <c r="E10" s="166"/>
      <c r="F10" s="166"/>
      <c r="G10" s="168"/>
      <c r="H10" s="40" t="s">
        <v>24</v>
      </c>
      <c r="I10" s="71" t="s">
        <v>25</v>
      </c>
      <c r="J10" s="172"/>
      <c r="K10" s="71" t="s">
        <v>26</v>
      </c>
      <c r="L10" s="40" t="s">
        <v>59</v>
      </c>
      <c r="M10" s="40" t="s">
        <v>27</v>
      </c>
      <c r="N10" s="96" t="s">
        <v>28</v>
      </c>
      <c r="O10" s="40" t="s">
        <v>29</v>
      </c>
      <c r="P10" s="176"/>
      <c r="Q10" s="72" t="s">
        <v>60</v>
      </c>
      <c r="R10" s="64"/>
      <c r="S10" s="64"/>
    </row>
    <row r="11" spans="2:19" ht="18" customHeight="1" x14ac:dyDescent="0.55000000000000004">
      <c r="B11" s="157"/>
      <c r="C11" s="73">
        <v>1</v>
      </c>
      <c r="D11" s="6"/>
      <c r="E11" s="6"/>
      <c r="F11" s="46"/>
      <c r="G11" s="14"/>
      <c r="H11" s="15"/>
      <c r="I11" s="16"/>
      <c r="J11" s="16"/>
      <c r="K11" s="47"/>
      <c r="L11" s="107"/>
      <c r="M11" s="103"/>
      <c r="N11" s="16"/>
      <c r="O11" s="16"/>
      <c r="P11" s="16"/>
      <c r="Q11" s="79">
        <f>M11*N11*O11*P11</f>
        <v>0</v>
      </c>
      <c r="R11" s="80"/>
      <c r="S11" s="64"/>
    </row>
    <row r="12" spans="2:19" ht="18" customHeight="1" thickBot="1" x14ac:dyDescent="0.6">
      <c r="B12" s="157"/>
      <c r="C12" s="73">
        <v>2</v>
      </c>
      <c r="D12" s="69"/>
      <c r="E12" s="69"/>
      <c r="F12" s="69"/>
      <c r="G12" s="74"/>
      <c r="H12" s="75"/>
      <c r="I12" s="74"/>
      <c r="J12" s="74"/>
      <c r="K12" s="76"/>
      <c r="L12" s="107"/>
      <c r="M12" s="103"/>
      <c r="N12" s="16"/>
      <c r="O12" s="16"/>
      <c r="P12" s="16"/>
      <c r="Q12" s="81">
        <f>M12*N12*O12*P12</f>
        <v>0</v>
      </c>
      <c r="R12" s="64"/>
      <c r="S12" s="64"/>
    </row>
    <row r="13" spans="2:19" ht="18" customHeight="1" thickBot="1" x14ac:dyDescent="0.6">
      <c r="B13" s="158"/>
      <c r="C13" s="179" t="s">
        <v>32</v>
      </c>
      <c r="D13" s="180"/>
      <c r="E13" s="181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21">
        <f>SUM(Q11:Q12)</f>
        <v>0</v>
      </c>
      <c r="R13" s="64"/>
      <c r="S13" s="64"/>
    </row>
    <row r="14" spans="2:19" ht="18" customHeight="1" x14ac:dyDescent="0.55000000000000004">
      <c r="B14" s="64"/>
      <c r="C14" s="82"/>
      <c r="D14" s="82"/>
      <c r="E14" s="64"/>
      <c r="F14" s="64"/>
      <c r="G14" s="64"/>
      <c r="H14" s="83"/>
      <c r="I14" s="64"/>
      <c r="J14" s="64"/>
      <c r="K14" s="64"/>
      <c r="L14" s="64"/>
      <c r="M14" s="64"/>
      <c r="N14" s="64"/>
      <c r="O14" s="64"/>
      <c r="P14" s="64"/>
      <c r="Q14" s="84"/>
      <c r="R14" s="64"/>
      <c r="S14" s="64"/>
    </row>
    <row r="15" spans="2:19" ht="18" customHeight="1" x14ac:dyDescent="0.55000000000000004">
      <c r="B15" s="64"/>
      <c r="C15" s="82"/>
      <c r="D15" s="82"/>
      <c r="E15" s="64"/>
      <c r="F15" s="83" t="s">
        <v>62</v>
      </c>
      <c r="G15" s="64"/>
      <c r="H15" s="83"/>
      <c r="I15" s="64"/>
      <c r="J15" s="64"/>
      <c r="K15" s="64"/>
      <c r="L15" s="64"/>
      <c r="M15" s="64"/>
      <c r="N15" s="64"/>
      <c r="O15" s="64"/>
      <c r="P15" s="64"/>
      <c r="Q15" s="84"/>
      <c r="R15" s="64"/>
      <c r="S15" s="64"/>
    </row>
    <row r="16" spans="2:19" ht="18" customHeight="1" x14ac:dyDescent="0.55000000000000004">
      <c r="B16" s="64"/>
      <c r="C16" s="82"/>
      <c r="D16" s="82"/>
      <c r="E16" s="64"/>
      <c r="F16" s="83" t="s">
        <v>68</v>
      </c>
      <c r="G16" s="64"/>
      <c r="H16" s="83"/>
      <c r="I16" s="64"/>
      <c r="J16" s="64"/>
      <c r="K16" s="64"/>
      <c r="L16" s="64"/>
      <c r="M16" s="64"/>
      <c r="N16" s="64"/>
      <c r="O16" s="64"/>
      <c r="P16" s="64"/>
      <c r="Q16" s="84"/>
      <c r="R16" s="64"/>
      <c r="S16" s="64"/>
    </row>
    <row r="17" spans="2:19" ht="18" customHeight="1" x14ac:dyDescent="0.55000000000000004">
      <c r="B17" s="64"/>
      <c r="C17" s="64"/>
      <c r="D17" s="64"/>
      <c r="E17" s="64"/>
      <c r="F17" s="64"/>
      <c r="G17" s="64"/>
      <c r="H17" s="83"/>
      <c r="I17" s="64"/>
      <c r="J17" s="64"/>
      <c r="K17" s="64"/>
      <c r="L17" s="65"/>
      <c r="M17" s="183"/>
      <c r="N17" s="184"/>
      <c r="O17" s="184"/>
      <c r="P17" s="184"/>
      <c r="Q17" s="184"/>
      <c r="R17" s="64"/>
      <c r="S17" s="64"/>
    </row>
    <row r="18" spans="2:19" ht="18" customHeight="1" thickBot="1" x14ac:dyDescent="0.6">
      <c r="B18" s="64"/>
      <c r="C18" s="64"/>
      <c r="D18" s="64"/>
      <c r="E18" s="64"/>
      <c r="F18" s="65"/>
      <c r="G18" s="64"/>
      <c r="H18" s="66" t="s">
        <v>1</v>
      </c>
      <c r="I18" s="67"/>
      <c r="J18" s="67" t="s">
        <v>53</v>
      </c>
      <c r="K18" s="66" t="s">
        <v>54</v>
      </c>
      <c r="L18" s="66" t="s">
        <v>55</v>
      </c>
      <c r="M18" s="66" t="s">
        <v>5</v>
      </c>
      <c r="N18" s="66" t="s">
        <v>6</v>
      </c>
      <c r="O18" s="66" t="s">
        <v>56</v>
      </c>
      <c r="P18" s="66" t="s">
        <v>57</v>
      </c>
      <c r="Q18" s="64"/>
      <c r="R18" s="64"/>
      <c r="S18" s="64"/>
    </row>
    <row r="19" spans="2:19" ht="18" customHeight="1" x14ac:dyDescent="0.55000000000000004">
      <c r="B19" s="156" t="s">
        <v>33</v>
      </c>
      <c r="C19" s="120" t="s">
        <v>8</v>
      </c>
      <c r="D19" s="121"/>
      <c r="E19" s="130" t="s">
        <v>9</v>
      </c>
      <c r="F19" s="130" t="s">
        <v>10</v>
      </c>
      <c r="G19" s="145" t="s">
        <v>11</v>
      </c>
      <c r="H19" s="169" t="s">
        <v>12</v>
      </c>
      <c r="I19" s="68" t="s">
        <v>13</v>
      </c>
      <c r="J19" s="171" t="s">
        <v>14</v>
      </c>
      <c r="K19" s="173" t="s">
        <v>15</v>
      </c>
      <c r="L19" s="169" t="s">
        <v>58</v>
      </c>
      <c r="M19" s="52" t="s">
        <v>16</v>
      </c>
      <c r="N19" s="5" t="s">
        <v>17</v>
      </c>
      <c r="O19" s="134" t="s">
        <v>18</v>
      </c>
      <c r="P19" s="136" t="s">
        <v>19</v>
      </c>
      <c r="Q19" s="138" t="s">
        <v>63</v>
      </c>
      <c r="R19" s="64"/>
      <c r="S19" s="64"/>
    </row>
    <row r="20" spans="2:19" ht="18" customHeight="1" x14ac:dyDescent="0.55000000000000004">
      <c r="B20" s="185"/>
      <c r="C20" s="122"/>
      <c r="D20" s="123"/>
      <c r="E20" s="131"/>
      <c r="F20" s="131"/>
      <c r="G20" s="146"/>
      <c r="H20" s="170"/>
      <c r="I20" s="70" t="s">
        <v>21</v>
      </c>
      <c r="J20" s="170"/>
      <c r="K20" s="174"/>
      <c r="L20" s="170"/>
      <c r="M20" s="53" t="s">
        <v>22</v>
      </c>
      <c r="N20" s="8" t="s">
        <v>23</v>
      </c>
      <c r="O20" s="135"/>
      <c r="P20" s="137"/>
      <c r="Q20" s="139"/>
      <c r="R20" s="64"/>
      <c r="S20" s="64"/>
    </row>
    <row r="21" spans="2:19" ht="18" customHeight="1" x14ac:dyDescent="0.55000000000000004">
      <c r="B21" s="185"/>
      <c r="C21" s="122"/>
      <c r="D21" s="123"/>
      <c r="E21" s="131"/>
      <c r="F21" s="131"/>
      <c r="G21" s="146"/>
      <c r="H21" s="54" t="s">
        <v>24</v>
      </c>
      <c r="I21" s="70" t="s">
        <v>25</v>
      </c>
      <c r="J21" s="170"/>
      <c r="K21" s="70" t="s">
        <v>34</v>
      </c>
      <c r="L21" s="40" t="s">
        <v>59</v>
      </c>
      <c r="M21" s="54" t="s">
        <v>27</v>
      </c>
      <c r="N21" s="8" t="s">
        <v>28</v>
      </c>
      <c r="O21" s="54" t="s">
        <v>29</v>
      </c>
      <c r="P21" s="144"/>
      <c r="Q21" s="9" t="s">
        <v>60</v>
      </c>
      <c r="R21" s="44" t="s">
        <v>52</v>
      </c>
      <c r="S21" s="64"/>
    </row>
    <row r="22" spans="2:19" ht="18" customHeight="1" x14ac:dyDescent="0.55000000000000004">
      <c r="B22" s="185"/>
      <c r="C22" s="124"/>
      <c r="D22" s="125"/>
      <c r="E22" s="133"/>
      <c r="F22" s="133"/>
      <c r="G22" s="147"/>
      <c r="H22" s="40"/>
      <c r="I22" s="71"/>
      <c r="J22" s="40"/>
      <c r="K22" s="71"/>
      <c r="L22" s="40" t="s">
        <v>66</v>
      </c>
      <c r="M22" s="55" t="s">
        <v>48</v>
      </c>
      <c r="N22" s="11"/>
      <c r="O22" s="55" t="s">
        <v>49</v>
      </c>
      <c r="P22" s="56"/>
      <c r="Q22" s="57" t="s">
        <v>81</v>
      </c>
      <c r="R22" s="44" t="s">
        <v>51</v>
      </c>
      <c r="S22" s="64"/>
    </row>
    <row r="23" spans="2:19" ht="18" customHeight="1" x14ac:dyDescent="0.55000000000000004">
      <c r="B23" s="185"/>
      <c r="C23" s="73">
        <v>1</v>
      </c>
      <c r="D23" s="6"/>
      <c r="E23" s="6"/>
      <c r="F23" s="46"/>
      <c r="G23" s="14"/>
      <c r="H23" s="41"/>
      <c r="I23" s="58"/>
      <c r="J23" s="59"/>
      <c r="K23" s="60"/>
      <c r="L23" s="107"/>
      <c r="M23" s="103"/>
      <c r="N23" s="16"/>
      <c r="O23" s="16"/>
      <c r="P23" s="16"/>
      <c r="Q23" s="86">
        <f>M23*O23</f>
        <v>0</v>
      </c>
      <c r="R23" s="87"/>
      <c r="S23" s="64"/>
    </row>
    <row r="24" spans="2:19" ht="18" customHeight="1" x14ac:dyDescent="0.55000000000000004">
      <c r="B24" s="185"/>
      <c r="C24" s="73">
        <v>2</v>
      </c>
      <c r="D24" s="46"/>
      <c r="E24" s="6"/>
      <c r="F24" s="46"/>
      <c r="G24" s="16"/>
      <c r="H24" s="15"/>
      <c r="I24" s="16"/>
      <c r="J24" s="16"/>
      <c r="K24" s="47"/>
      <c r="L24" s="16"/>
      <c r="M24" s="103"/>
      <c r="N24" s="16"/>
      <c r="O24" s="108"/>
      <c r="P24" s="16"/>
      <c r="Q24" s="86">
        <f t="shared" ref="Q24:Q28" si="0">M24*O24</f>
        <v>0</v>
      </c>
      <c r="R24" s="80"/>
      <c r="S24" s="64"/>
    </row>
    <row r="25" spans="2:19" ht="18" customHeight="1" x14ac:dyDescent="0.55000000000000004">
      <c r="B25" s="185"/>
      <c r="C25" s="73">
        <v>3</v>
      </c>
      <c r="D25" s="85"/>
      <c r="E25" s="69"/>
      <c r="F25" s="69"/>
      <c r="G25" s="74"/>
      <c r="H25" s="88"/>
      <c r="I25" s="89"/>
      <c r="J25" s="89"/>
      <c r="K25" s="76"/>
      <c r="L25" s="77"/>
      <c r="M25" s="78"/>
      <c r="N25" s="74"/>
      <c r="O25" s="74"/>
      <c r="P25" s="74"/>
      <c r="Q25" s="86">
        <f t="shared" si="0"/>
        <v>0</v>
      </c>
      <c r="R25" s="87"/>
      <c r="S25" s="64"/>
    </row>
    <row r="26" spans="2:19" ht="18" customHeight="1" x14ac:dyDescent="0.55000000000000004">
      <c r="B26" s="185"/>
      <c r="C26" s="73">
        <v>4</v>
      </c>
      <c r="D26" s="85"/>
      <c r="E26" s="69"/>
      <c r="F26" s="69"/>
      <c r="G26" s="74"/>
      <c r="H26" s="75"/>
      <c r="I26" s="74"/>
      <c r="J26" s="74"/>
      <c r="K26" s="76"/>
      <c r="L26" s="77"/>
      <c r="M26" s="78"/>
      <c r="N26" s="74"/>
      <c r="O26" s="74"/>
      <c r="P26" s="74"/>
      <c r="Q26" s="86">
        <f t="shared" si="0"/>
        <v>0</v>
      </c>
      <c r="R26" s="64"/>
      <c r="S26" s="64"/>
    </row>
    <row r="27" spans="2:19" ht="18" customHeight="1" x14ac:dyDescent="0.55000000000000004">
      <c r="B27" s="185"/>
      <c r="C27" s="73">
        <v>5</v>
      </c>
      <c r="D27" s="85"/>
      <c r="E27" s="69"/>
      <c r="F27" s="69"/>
      <c r="G27" s="74"/>
      <c r="H27" s="75"/>
      <c r="I27" s="74"/>
      <c r="J27" s="74"/>
      <c r="K27" s="76"/>
      <c r="L27" s="90"/>
      <c r="M27" s="78"/>
      <c r="N27" s="74"/>
      <c r="O27" s="74"/>
      <c r="P27" s="74"/>
      <c r="Q27" s="86">
        <f t="shared" si="0"/>
        <v>0</v>
      </c>
      <c r="R27" s="64"/>
      <c r="S27" s="64"/>
    </row>
    <row r="28" spans="2:19" ht="18" customHeight="1" thickBot="1" x14ac:dyDescent="0.6">
      <c r="B28" s="185"/>
      <c r="C28" s="73">
        <v>6</v>
      </c>
      <c r="D28" s="85"/>
      <c r="E28" s="69"/>
      <c r="F28" s="69"/>
      <c r="G28" s="74"/>
      <c r="H28" s="88"/>
      <c r="I28" s="89"/>
      <c r="J28" s="89"/>
      <c r="K28" s="76"/>
      <c r="L28" s="77"/>
      <c r="M28" s="78"/>
      <c r="N28" s="74"/>
      <c r="O28" s="74"/>
      <c r="P28" s="74"/>
      <c r="Q28" s="86">
        <f t="shared" si="0"/>
        <v>0</v>
      </c>
      <c r="R28" s="64"/>
      <c r="S28" s="64"/>
    </row>
    <row r="29" spans="2:19" ht="18" customHeight="1" thickBot="1" x14ac:dyDescent="0.6">
      <c r="B29" s="186"/>
      <c r="C29" s="179" t="s">
        <v>32</v>
      </c>
      <c r="D29" s="180"/>
      <c r="E29" s="181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42">
        <f>SUM(Q23:Q28)</f>
        <v>0</v>
      </c>
      <c r="R29" s="64"/>
      <c r="S29" s="64"/>
    </row>
    <row r="30" spans="2:19" ht="18" customHeight="1" thickBot="1" x14ac:dyDescent="0.6">
      <c r="B30" s="91"/>
      <c r="C30" s="92"/>
      <c r="D30" s="92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93"/>
      <c r="R30" s="64"/>
      <c r="S30" s="64"/>
    </row>
    <row r="31" spans="2:19" ht="23.25" customHeight="1" x14ac:dyDescent="0.55000000000000004">
      <c r="B31" s="148" t="s">
        <v>36</v>
      </c>
      <c r="C31" s="149"/>
      <c r="D31" s="149"/>
      <c r="E31" s="29">
        <f>Q13</f>
        <v>0</v>
      </c>
      <c r="F31" s="189" t="s">
        <v>37</v>
      </c>
      <c r="G31" s="189"/>
      <c r="H31" s="189"/>
      <c r="I31" s="189"/>
      <c r="J31" s="189"/>
      <c r="K31" s="29">
        <f>Q29</f>
        <v>0</v>
      </c>
      <c r="L31" s="45" t="s">
        <v>38</v>
      </c>
      <c r="M31" s="30"/>
      <c r="N31" s="30"/>
      <c r="O31" s="30"/>
      <c r="P31" s="30"/>
      <c r="Q31" s="31"/>
      <c r="R31" s="64"/>
      <c r="S31" s="64"/>
    </row>
    <row r="32" spans="2:19" ht="23.25" customHeight="1" thickBot="1" x14ac:dyDescent="0.6">
      <c r="B32" s="151" t="s">
        <v>39</v>
      </c>
      <c r="C32" s="152"/>
      <c r="D32" s="152"/>
      <c r="E32" s="32">
        <f>ROUNDUP(Q13-Q29,1)</f>
        <v>0</v>
      </c>
      <c r="F32" s="33" t="s">
        <v>40</v>
      </c>
      <c r="G32" s="34" t="s">
        <v>41</v>
      </c>
      <c r="H32" s="35" t="e">
        <f>ROUNDUP(1-Q29/Q13,3)</f>
        <v>#DIV/0!</v>
      </c>
      <c r="I32" s="33"/>
      <c r="J32" s="33"/>
      <c r="K32" s="33"/>
      <c r="L32" s="33"/>
      <c r="M32" s="33"/>
      <c r="N32" s="33"/>
      <c r="O32" s="33"/>
      <c r="P32" s="33"/>
      <c r="Q32" s="36"/>
      <c r="R32" s="64"/>
      <c r="S32" s="64"/>
    </row>
    <row r="33" spans="2:19" ht="18" customHeight="1" x14ac:dyDescent="0.55000000000000004">
      <c r="B33" s="64"/>
      <c r="C33" s="82"/>
      <c r="D33" s="82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87"/>
      <c r="R33" s="64"/>
      <c r="S33" s="64"/>
    </row>
    <row r="34" spans="2:19" ht="18" customHeight="1" x14ac:dyDescent="0.55000000000000004">
      <c r="B34" s="64" t="s">
        <v>42</v>
      </c>
      <c r="C34" s="82"/>
      <c r="D34" s="82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</row>
    <row r="35" spans="2:19" ht="18" customHeight="1" x14ac:dyDescent="0.55000000000000004">
      <c r="B35" s="64"/>
      <c r="C35" s="67"/>
      <c r="D35" s="67"/>
      <c r="E35" s="67"/>
      <c r="F35" s="67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</row>
    <row r="36" spans="2:19" x14ac:dyDescent="0.55000000000000004"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</row>
    <row r="37" spans="2:19" x14ac:dyDescent="0.55000000000000004"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</row>
    <row r="38" spans="2:19" x14ac:dyDescent="0.55000000000000004"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</row>
    <row r="39" spans="2:19" x14ac:dyDescent="0.55000000000000004"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</row>
    <row r="40" spans="2:19" x14ac:dyDescent="0.55000000000000004"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</row>
    <row r="41" spans="2:19" x14ac:dyDescent="0.55000000000000004"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</row>
    <row r="42" spans="2:19" x14ac:dyDescent="0.55000000000000004"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</row>
    <row r="43" spans="2:19" x14ac:dyDescent="0.55000000000000004"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</row>
    <row r="44" spans="2:19" x14ac:dyDescent="0.55000000000000004"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</row>
    <row r="45" spans="2:19" x14ac:dyDescent="0.55000000000000004"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</row>
    <row r="46" spans="2:19" ht="20" x14ac:dyDescent="0.55000000000000004">
      <c r="B46" s="64" t="s">
        <v>43</v>
      </c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</row>
    <row r="47" spans="2:19" x14ac:dyDescent="0.55000000000000004">
      <c r="B47" s="187"/>
      <c r="C47" s="188"/>
      <c r="D47" s="188"/>
      <c r="E47" s="188"/>
      <c r="F47" s="188"/>
      <c r="G47" s="188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</row>
    <row r="48" spans="2:19" x14ac:dyDescent="0.55000000000000004"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</row>
    <row r="49" spans="2:19" x14ac:dyDescent="0.55000000000000004"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</row>
    <row r="50" spans="2:19" x14ac:dyDescent="0.55000000000000004"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</row>
    <row r="51" spans="2:19" x14ac:dyDescent="0.55000000000000004"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</row>
    <row r="52" spans="2:19" x14ac:dyDescent="0.55000000000000004"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</row>
    <row r="53" spans="2:19" x14ac:dyDescent="0.55000000000000004"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</row>
    <row r="54" spans="2:19" x14ac:dyDescent="0.55000000000000004"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</row>
    <row r="55" spans="2:19" x14ac:dyDescent="0.55000000000000004"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</row>
    <row r="56" spans="2:19" x14ac:dyDescent="0.55000000000000004"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</row>
    <row r="57" spans="2:19" x14ac:dyDescent="0.55000000000000004"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</row>
    <row r="58" spans="2:19" x14ac:dyDescent="0.55000000000000004"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</row>
    <row r="59" spans="2:19" ht="47.25" customHeight="1" x14ac:dyDescent="0.55000000000000004"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</row>
    <row r="60" spans="2:19" x14ac:dyDescent="0.55000000000000004"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</row>
    <row r="61" spans="2:19" x14ac:dyDescent="0.55000000000000004"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</row>
    <row r="62" spans="2:19" x14ac:dyDescent="0.55000000000000004"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</row>
  </sheetData>
  <mergeCells count="35">
    <mergeCell ref="B32:D32"/>
    <mergeCell ref="B47:G47"/>
    <mergeCell ref="O19:O20"/>
    <mergeCell ref="P19:P21"/>
    <mergeCell ref="Q19:Q20"/>
    <mergeCell ref="C29:D29"/>
    <mergeCell ref="E29:P29"/>
    <mergeCell ref="B31:D31"/>
    <mergeCell ref="F31:J31"/>
    <mergeCell ref="M17:Q17"/>
    <mergeCell ref="B19:B29"/>
    <mergeCell ref="C19:D22"/>
    <mergeCell ref="E19:E22"/>
    <mergeCell ref="F19:F22"/>
    <mergeCell ref="G19:G22"/>
    <mergeCell ref="H19:H20"/>
    <mergeCell ref="J19:J21"/>
    <mergeCell ref="K19:K20"/>
    <mergeCell ref="L19:L20"/>
    <mergeCell ref="C1:F1"/>
    <mergeCell ref="B4:Q4"/>
    <mergeCell ref="B8:B13"/>
    <mergeCell ref="C8:D10"/>
    <mergeCell ref="E8:E10"/>
    <mergeCell ref="F8:F10"/>
    <mergeCell ref="G8:G10"/>
    <mergeCell ref="H8:H9"/>
    <mergeCell ref="J8:J10"/>
    <mergeCell ref="K8:K9"/>
    <mergeCell ref="L8:L9"/>
    <mergeCell ref="O8:O9"/>
    <mergeCell ref="P8:P10"/>
    <mergeCell ref="Q8:Q9"/>
    <mergeCell ref="C13:D13"/>
    <mergeCell ref="E13:P13"/>
  </mergeCells>
  <phoneticPr fontId="3"/>
  <pageMargins left="0.7" right="0.7" top="0.75" bottom="0.75" header="0.3" footer="0.3"/>
  <pageSetup paperSize="9" scale="41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E1723-4102-4D5E-822A-F3E1DE21AE2D}">
  <sheetPr>
    <tabColor theme="6" tint="0.79998168889431442"/>
  </sheetPr>
  <dimension ref="B1:S62"/>
  <sheetViews>
    <sheetView view="pageBreakPreview" zoomScale="85" zoomScaleNormal="100" zoomScaleSheetLayoutView="85" workbookViewId="0">
      <selection activeCell="R28" sqref="R28"/>
    </sheetView>
  </sheetViews>
  <sheetFormatPr defaultColWidth="8.75" defaultRowHeight="18" x14ac:dyDescent="0.55000000000000004"/>
  <cols>
    <col min="1" max="1" width="1.08203125" customWidth="1"/>
    <col min="2" max="2" width="14.08203125" customWidth="1"/>
    <col min="3" max="3" width="3.5" bestFit="1" customWidth="1"/>
    <col min="4" max="4" width="13.5" customWidth="1"/>
    <col min="5" max="5" width="9.33203125" customWidth="1"/>
    <col min="6" max="6" width="9.58203125" customWidth="1"/>
    <col min="7" max="7" width="10.25" customWidth="1"/>
    <col min="8" max="8" width="11.75" bestFit="1" customWidth="1"/>
    <col min="9" max="9" width="8.08203125" bestFit="1" customWidth="1"/>
    <col min="10" max="10" width="4.83203125" customWidth="1"/>
    <col min="11" max="11" width="9.25" customWidth="1"/>
    <col min="12" max="12" width="7.58203125" bestFit="1" customWidth="1"/>
    <col min="13" max="14" width="8.83203125" bestFit="1" customWidth="1"/>
    <col min="15" max="15" width="10.75" bestFit="1" customWidth="1"/>
    <col min="16" max="16" width="8.08203125" bestFit="1" customWidth="1"/>
    <col min="17" max="17" width="10.4140625" customWidth="1"/>
    <col min="19" max="19" width="11.08203125" customWidth="1"/>
  </cols>
  <sheetData>
    <row r="1" spans="2:19" ht="50.15" customHeight="1" thickBot="1" x14ac:dyDescent="0.6">
      <c r="B1" s="63" t="s">
        <v>0</v>
      </c>
      <c r="C1" s="113" t="s">
        <v>61</v>
      </c>
      <c r="D1" s="114"/>
      <c r="E1" s="114"/>
      <c r="F1" s="115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</row>
    <row r="2" spans="2:19" x14ac:dyDescent="0.55000000000000004">
      <c r="B2" t="s">
        <v>67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</row>
    <row r="3" spans="2:19" x14ac:dyDescent="0.55000000000000004"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</row>
    <row r="4" spans="2:19" ht="32" x14ac:dyDescent="0.55000000000000004">
      <c r="B4" s="155" t="s">
        <v>65</v>
      </c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64"/>
      <c r="S4" s="64"/>
    </row>
    <row r="5" spans="2:19" x14ac:dyDescent="0.55000000000000004"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</row>
    <row r="6" spans="2:19" ht="18" customHeight="1" x14ac:dyDescent="0.55000000000000004">
      <c r="B6" s="64"/>
      <c r="C6" s="64"/>
      <c r="D6" s="64"/>
      <c r="E6" s="64"/>
      <c r="F6" s="65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</row>
    <row r="7" spans="2:19" ht="18" customHeight="1" thickBot="1" x14ac:dyDescent="0.6">
      <c r="B7" s="64"/>
      <c r="C7" s="64"/>
      <c r="D7" s="64"/>
      <c r="E7" s="64"/>
      <c r="F7" s="64"/>
      <c r="G7" s="64"/>
      <c r="H7" s="66" t="s">
        <v>1</v>
      </c>
      <c r="I7" s="67"/>
      <c r="J7" s="67" t="s">
        <v>53</v>
      </c>
      <c r="K7" s="66" t="s">
        <v>54</v>
      </c>
      <c r="L7" s="66" t="s">
        <v>55</v>
      </c>
      <c r="M7" s="66" t="s">
        <v>5</v>
      </c>
      <c r="N7" s="66" t="s">
        <v>6</v>
      </c>
      <c r="O7" s="66" t="s">
        <v>56</v>
      </c>
      <c r="P7" s="66" t="s">
        <v>57</v>
      </c>
      <c r="Q7" s="64"/>
      <c r="R7" s="64"/>
      <c r="S7" s="64"/>
    </row>
    <row r="8" spans="2:19" ht="18" customHeight="1" x14ac:dyDescent="0.55000000000000004">
      <c r="B8" s="156" t="s">
        <v>7</v>
      </c>
      <c r="C8" s="159" t="s">
        <v>8</v>
      </c>
      <c r="D8" s="160"/>
      <c r="E8" s="165" t="s">
        <v>9</v>
      </c>
      <c r="F8" s="165" t="s">
        <v>10</v>
      </c>
      <c r="G8" s="167" t="s">
        <v>11</v>
      </c>
      <c r="H8" s="169" t="s">
        <v>12</v>
      </c>
      <c r="I8" s="68" t="s">
        <v>13</v>
      </c>
      <c r="J8" s="171" t="s">
        <v>14</v>
      </c>
      <c r="K8" s="173" t="s">
        <v>15</v>
      </c>
      <c r="L8" s="169" t="s">
        <v>58</v>
      </c>
      <c r="M8" s="38" t="s">
        <v>16</v>
      </c>
      <c r="N8" s="94" t="s">
        <v>17</v>
      </c>
      <c r="O8" s="134" t="s">
        <v>18</v>
      </c>
      <c r="P8" s="175" t="s">
        <v>19</v>
      </c>
      <c r="Q8" s="177" t="s">
        <v>20</v>
      </c>
      <c r="R8" s="64"/>
      <c r="S8" s="64"/>
    </row>
    <row r="9" spans="2:19" ht="18" customHeight="1" x14ac:dyDescent="0.55000000000000004">
      <c r="B9" s="157"/>
      <c r="C9" s="161"/>
      <c r="D9" s="162"/>
      <c r="E9" s="166"/>
      <c r="F9" s="166"/>
      <c r="G9" s="168"/>
      <c r="H9" s="170"/>
      <c r="I9" s="70" t="s">
        <v>21</v>
      </c>
      <c r="J9" s="170"/>
      <c r="K9" s="174"/>
      <c r="L9" s="170"/>
      <c r="M9" s="39" t="s">
        <v>22</v>
      </c>
      <c r="N9" s="95" t="s">
        <v>23</v>
      </c>
      <c r="O9" s="135"/>
      <c r="P9" s="176"/>
      <c r="Q9" s="178"/>
      <c r="R9" s="64"/>
      <c r="S9" s="64"/>
    </row>
    <row r="10" spans="2:19" ht="18" customHeight="1" x14ac:dyDescent="0.55000000000000004">
      <c r="B10" s="157"/>
      <c r="C10" s="163"/>
      <c r="D10" s="164"/>
      <c r="E10" s="166"/>
      <c r="F10" s="166"/>
      <c r="G10" s="168"/>
      <c r="H10" s="40" t="s">
        <v>24</v>
      </c>
      <c r="I10" s="71" t="s">
        <v>25</v>
      </c>
      <c r="J10" s="172"/>
      <c r="K10" s="71" t="s">
        <v>26</v>
      </c>
      <c r="L10" s="40" t="s">
        <v>59</v>
      </c>
      <c r="M10" s="40" t="s">
        <v>27</v>
      </c>
      <c r="N10" s="96" t="s">
        <v>28</v>
      </c>
      <c r="O10" s="40" t="s">
        <v>29</v>
      </c>
      <c r="P10" s="176"/>
      <c r="Q10" s="72" t="s">
        <v>60</v>
      </c>
      <c r="R10" s="64"/>
      <c r="S10" s="64"/>
    </row>
    <row r="11" spans="2:19" ht="18" customHeight="1" x14ac:dyDescent="0.55000000000000004">
      <c r="B11" s="157"/>
      <c r="C11" s="73">
        <v>1</v>
      </c>
      <c r="D11" s="6" t="s">
        <v>46</v>
      </c>
      <c r="E11" s="6" t="s">
        <v>44</v>
      </c>
      <c r="F11" s="46" t="s">
        <v>45</v>
      </c>
      <c r="G11" s="14" t="s">
        <v>31</v>
      </c>
      <c r="H11" s="15">
        <v>87</v>
      </c>
      <c r="I11" s="16">
        <v>100</v>
      </c>
      <c r="J11" s="16">
        <v>589</v>
      </c>
      <c r="K11" s="47">
        <v>176.7</v>
      </c>
      <c r="L11" s="97">
        <v>7.85</v>
      </c>
      <c r="M11" s="78">
        <f>H11/L11/1000*J11</f>
        <v>6.5277707006369434</v>
      </c>
      <c r="N11" s="43">
        <v>33.4</v>
      </c>
      <c r="O11" s="43">
        <v>1.8700000000000001E-2</v>
      </c>
      <c r="P11" s="43">
        <f>44/12</f>
        <v>3.6666666666666665</v>
      </c>
      <c r="Q11" s="79">
        <f>M11*N11*O11*P11</f>
        <v>14.949421755414013</v>
      </c>
      <c r="R11" s="80"/>
      <c r="S11" s="64"/>
    </row>
    <row r="12" spans="2:19" ht="18" customHeight="1" thickBot="1" x14ac:dyDescent="0.6">
      <c r="B12" s="157"/>
      <c r="C12" s="73">
        <v>2</v>
      </c>
      <c r="D12" s="69"/>
      <c r="E12" s="69"/>
      <c r="F12" s="69"/>
      <c r="G12" s="74"/>
      <c r="H12" s="75"/>
      <c r="I12" s="74"/>
      <c r="J12" s="74"/>
      <c r="K12" s="76"/>
      <c r="L12" s="77"/>
      <c r="M12" s="78"/>
      <c r="N12" s="74"/>
      <c r="O12" s="74"/>
      <c r="P12" s="74">
        <f>44/12</f>
        <v>3.6666666666666665</v>
      </c>
      <c r="Q12" s="81">
        <f>M12*N12*O12*P12</f>
        <v>0</v>
      </c>
      <c r="R12" s="64"/>
      <c r="S12" s="64"/>
    </row>
    <row r="13" spans="2:19" ht="18" customHeight="1" thickBot="1" x14ac:dyDescent="0.6">
      <c r="B13" s="158"/>
      <c r="C13" s="179" t="s">
        <v>32</v>
      </c>
      <c r="D13" s="180"/>
      <c r="E13" s="181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21">
        <f>SUM(Q11:Q12)</f>
        <v>14.949421755414013</v>
      </c>
      <c r="R13" s="64"/>
      <c r="S13" s="64"/>
    </row>
    <row r="14" spans="2:19" ht="18" customHeight="1" x14ac:dyDescent="0.55000000000000004">
      <c r="B14" s="64"/>
      <c r="C14" s="82"/>
      <c r="D14" s="82"/>
      <c r="E14" s="64"/>
      <c r="F14" s="64"/>
      <c r="G14" s="64"/>
      <c r="H14" s="83"/>
      <c r="I14" s="64"/>
      <c r="J14" s="64"/>
      <c r="K14" s="64"/>
      <c r="L14" s="64"/>
      <c r="M14" s="64"/>
      <c r="N14" s="64"/>
      <c r="O14" s="64"/>
      <c r="P14" s="64"/>
      <c r="Q14" s="84"/>
      <c r="R14" s="64"/>
      <c r="S14" s="64"/>
    </row>
    <row r="15" spans="2:19" ht="18" customHeight="1" x14ac:dyDescent="0.55000000000000004">
      <c r="B15" s="64"/>
      <c r="C15" s="82"/>
      <c r="D15" s="82"/>
      <c r="E15" s="64"/>
      <c r="F15" s="83" t="s">
        <v>62</v>
      </c>
      <c r="G15" s="64"/>
      <c r="H15" s="83"/>
      <c r="I15" s="64"/>
      <c r="J15" s="64"/>
      <c r="K15" s="64"/>
      <c r="L15" s="64"/>
      <c r="M15" s="64"/>
      <c r="N15" s="64"/>
      <c r="O15" s="64"/>
      <c r="P15" s="64"/>
      <c r="Q15" s="84"/>
      <c r="R15" s="64"/>
      <c r="S15" s="64"/>
    </row>
    <row r="16" spans="2:19" ht="18" customHeight="1" x14ac:dyDescent="0.55000000000000004">
      <c r="B16" s="64"/>
      <c r="C16" s="82"/>
      <c r="D16" s="82"/>
      <c r="E16" s="64"/>
      <c r="F16" s="83" t="s">
        <v>68</v>
      </c>
      <c r="G16" s="64"/>
      <c r="H16" s="83"/>
      <c r="I16" s="64"/>
      <c r="J16" s="64"/>
      <c r="K16" s="64"/>
      <c r="L16" s="64"/>
      <c r="M16" s="64"/>
      <c r="N16" s="64"/>
      <c r="O16" s="64"/>
      <c r="P16" s="64"/>
      <c r="Q16" s="84"/>
      <c r="R16" s="64"/>
      <c r="S16" s="64"/>
    </row>
    <row r="17" spans="2:19" ht="18" customHeight="1" x14ac:dyDescent="0.55000000000000004">
      <c r="B17" s="64"/>
      <c r="C17" s="64"/>
      <c r="D17" s="64"/>
      <c r="E17" s="64"/>
      <c r="F17" s="64"/>
      <c r="G17" s="64"/>
      <c r="H17" s="83"/>
      <c r="I17" s="64"/>
      <c r="J17" s="64"/>
      <c r="K17" s="64"/>
      <c r="L17" s="65"/>
      <c r="M17" s="183"/>
      <c r="N17" s="184"/>
      <c r="O17" s="184"/>
      <c r="P17" s="184"/>
      <c r="Q17" s="184"/>
      <c r="R17" s="64"/>
      <c r="S17" s="64"/>
    </row>
    <row r="18" spans="2:19" ht="18" customHeight="1" thickBot="1" x14ac:dyDescent="0.6">
      <c r="B18" s="64"/>
      <c r="C18" s="64"/>
      <c r="D18" s="64"/>
      <c r="E18" s="64"/>
      <c r="F18" s="65"/>
      <c r="G18" s="64"/>
      <c r="H18" s="66" t="s">
        <v>1</v>
      </c>
      <c r="I18" s="67"/>
      <c r="J18" s="67" t="s">
        <v>53</v>
      </c>
      <c r="K18" s="66" t="s">
        <v>54</v>
      </c>
      <c r="L18" s="66" t="s">
        <v>55</v>
      </c>
      <c r="M18" s="66" t="s">
        <v>5</v>
      </c>
      <c r="N18" s="66" t="s">
        <v>6</v>
      </c>
      <c r="O18" s="66" t="s">
        <v>56</v>
      </c>
      <c r="P18" s="66" t="s">
        <v>57</v>
      </c>
      <c r="Q18" s="64"/>
      <c r="R18" s="64"/>
      <c r="S18" s="64"/>
    </row>
    <row r="19" spans="2:19" ht="18" customHeight="1" x14ac:dyDescent="0.55000000000000004">
      <c r="B19" s="156" t="s">
        <v>33</v>
      </c>
      <c r="C19" s="120" t="s">
        <v>8</v>
      </c>
      <c r="D19" s="121"/>
      <c r="E19" s="130" t="s">
        <v>9</v>
      </c>
      <c r="F19" s="130" t="s">
        <v>10</v>
      </c>
      <c r="G19" s="145" t="s">
        <v>11</v>
      </c>
      <c r="H19" s="169" t="s">
        <v>12</v>
      </c>
      <c r="I19" s="68" t="s">
        <v>13</v>
      </c>
      <c r="J19" s="171" t="s">
        <v>14</v>
      </c>
      <c r="K19" s="173" t="s">
        <v>15</v>
      </c>
      <c r="L19" s="169" t="s">
        <v>58</v>
      </c>
      <c r="M19" s="52" t="s">
        <v>16</v>
      </c>
      <c r="N19" s="5" t="s">
        <v>17</v>
      </c>
      <c r="O19" s="134" t="s">
        <v>18</v>
      </c>
      <c r="P19" s="136" t="s">
        <v>19</v>
      </c>
      <c r="Q19" s="138" t="s">
        <v>63</v>
      </c>
      <c r="R19" s="64"/>
      <c r="S19" s="64"/>
    </row>
    <row r="20" spans="2:19" ht="18" customHeight="1" x14ac:dyDescent="0.55000000000000004">
      <c r="B20" s="185"/>
      <c r="C20" s="122"/>
      <c r="D20" s="123"/>
      <c r="E20" s="131"/>
      <c r="F20" s="131"/>
      <c r="G20" s="146"/>
      <c r="H20" s="170"/>
      <c r="I20" s="70" t="s">
        <v>21</v>
      </c>
      <c r="J20" s="170"/>
      <c r="K20" s="174"/>
      <c r="L20" s="170"/>
      <c r="M20" s="53" t="s">
        <v>22</v>
      </c>
      <c r="N20" s="8" t="s">
        <v>23</v>
      </c>
      <c r="O20" s="135"/>
      <c r="P20" s="137"/>
      <c r="Q20" s="139"/>
      <c r="R20" s="64"/>
      <c r="S20" s="64"/>
    </row>
    <row r="21" spans="2:19" ht="18" customHeight="1" x14ac:dyDescent="0.55000000000000004">
      <c r="B21" s="185"/>
      <c r="C21" s="122"/>
      <c r="D21" s="123"/>
      <c r="E21" s="131"/>
      <c r="F21" s="131"/>
      <c r="G21" s="146"/>
      <c r="H21" s="54" t="s">
        <v>24</v>
      </c>
      <c r="I21" s="70" t="s">
        <v>25</v>
      </c>
      <c r="J21" s="170"/>
      <c r="K21" s="70" t="s">
        <v>34</v>
      </c>
      <c r="L21" s="40" t="s">
        <v>59</v>
      </c>
      <c r="M21" s="54" t="s">
        <v>27</v>
      </c>
      <c r="N21" s="8" t="s">
        <v>28</v>
      </c>
      <c r="O21" s="54" t="s">
        <v>29</v>
      </c>
      <c r="P21" s="144"/>
      <c r="Q21" s="9" t="s">
        <v>60</v>
      </c>
      <c r="R21" s="44" t="s">
        <v>52</v>
      </c>
      <c r="S21" s="64"/>
    </row>
    <row r="22" spans="2:19" ht="18" customHeight="1" x14ac:dyDescent="0.55000000000000004">
      <c r="B22" s="185"/>
      <c r="C22" s="124"/>
      <c r="D22" s="125"/>
      <c r="E22" s="133"/>
      <c r="F22" s="133"/>
      <c r="G22" s="147"/>
      <c r="H22" s="40"/>
      <c r="I22" s="71"/>
      <c r="J22" s="40"/>
      <c r="K22" s="71"/>
      <c r="L22" s="40" t="s">
        <v>66</v>
      </c>
      <c r="M22" s="55" t="s">
        <v>48</v>
      </c>
      <c r="N22" s="11"/>
      <c r="O22" s="55" t="s">
        <v>49</v>
      </c>
      <c r="P22" s="56"/>
      <c r="Q22" s="57" t="s">
        <v>81</v>
      </c>
      <c r="R22" s="44" t="s">
        <v>51</v>
      </c>
      <c r="S22" s="64"/>
    </row>
    <row r="23" spans="2:19" ht="18" customHeight="1" x14ac:dyDescent="0.55000000000000004">
      <c r="B23" s="185"/>
      <c r="C23" s="73">
        <v>1</v>
      </c>
      <c r="D23" s="6" t="s">
        <v>47</v>
      </c>
      <c r="E23" s="6" t="s">
        <v>44</v>
      </c>
      <c r="F23" s="46" t="s">
        <v>45</v>
      </c>
      <c r="G23" s="14" t="s">
        <v>31</v>
      </c>
      <c r="H23" s="41">
        <v>87</v>
      </c>
      <c r="I23" s="58">
        <v>100</v>
      </c>
      <c r="J23" s="59">
        <v>341</v>
      </c>
      <c r="K23" s="60">
        <v>102.3</v>
      </c>
      <c r="L23" s="97">
        <v>7.85</v>
      </c>
      <c r="M23" s="99">
        <f>H23/L23/1000*J23</f>
        <v>3.7792356687898092</v>
      </c>
      <c r="N23" s="43">
        <v>33.4</v>
      </c>
      <c r="O23" s="43">
        <v>1.8700000000000001E-2</v>
      </c>
      <c r="P23" s="43">
        <f>44/12</f>
        <v>3.6666666666666665</v>
      </c>
      <c r="Q23" s="86">
        <f>M23*N23*O23*P23</f>
        <v>8.6549283847133776</v>
      </c>
      <c r="R23" s="87"/>
      <c r="S23" s="64"/>
    </row>
    <row r="24" spans="2:19" ht="18" customHeight="1" x14ac:dyDescent="0.55000000000000004">
      <c r="B24" s="185"/>
      <c r="C24" s="73">
        <v>2</v>
      </c>
      <c r="D24" s="46" t="s">
        <v>47</v>
      </c>
      <c r="E24" s="6" t="s">
        <v>44</v>
      </c>
      <c r="F24" s="46" t="s">
        <v>45</v>
      </c>
      <c r="G24" s="16" t="s">
        <v>35</v>
      </c>
      <c r="H24" s="15">
        <v>87</v>
      </c>
      <c r="I24" s="16">
        <v>100</v>
      </c>
      <c r="J24" s="16">
        <v>248</v>
      </c>
      <c r="K24" s="47">
        <v>74.400000000000006</v>
      </c>
      <c r="L24" s="43">
        <v>14.6</v>
      </c>
      <c r="M24" s="99">
        <f>H24/L24*J24</f>
        <v>1477.8082191780823</v>
      </c>
      <c r="N24" s="74"/>
      <c r="O24" s="98">
        <v>4.3300000000000001E-4</v>
      </c>
      <c r="P24" s="74"/>
      <c r="Q24" s="81">
        <f>M24*O24</f>
        <v>0.63989095890410963</v>
      </c>
      <c r="R24" s="80"/>
      <c r="S24" s="64"/>
    </row>
    <row r="25" spans="2:19" ht="18" customHeight="1" x14ac:dyDescent="0.55000000000000004">
      <c r="B25" s="185"/>
      <c r="C25" s="73">
        <v>3</v>
      </c>
      <c r="D25" s="85"/>
      <c r="E25" s="69"/>
      <c r="F25" s="69"/>
      <c r="G25" s="74"/>
      <c r="H25" s="88"/>
      <c r="I25" s="89"/>
      <c r="J25" s="89"/>
      <c r="K25" s="76"/>
      <c r="L25" s="77"/>
      <c r="M25" s="78"/>
      <c r="N25" s="74"/>
      <c r="O25" s="74"/>
      <c r="P25" s="74"/>
      <c r="Q25" s="81">
        <f t="shared" ref="Q25:Q28" si="0">M25*O25</f>
        <v>0</v>
      </c>
      <c r="R25" s="87"/>
      <c r="S25" s="64"/>
    </row>
    <row r="26" spans="2:19" ht="18" customHeight="1" x14ac:dyDescent="0.55000000000000004">
      <c r="B26" s="185"/>
      <c r="C26" s="73">
        <v>4</v>
      </c>
      <c r="D26" s="85"/>
      <c r="E26" s="69"/>
      <c r="F26" s="69"/>
      <c r="G26" s="74"/>
      <c r="H26" s="75"/>
      <c r="I26" s="74"/>
      <c r="J26" s="74"/>
      <c r="K26" s="76"/>
      <c r="L26" s="77"/>
      <c r="M26" s="78"/>
      <c r="N26" s="74"/>
      <c r="O26" s="74"/>
      <c r="P26" s="74"/>
      <c r="Q26" s="81">
        <f t="shared" si="0"/>
        <v>0</v>
      </c>
      <c r="R26" s="64"/>
      <c r="S26" s="64"/>
    </row>
    <row r="27" spans="2:19" ht="18" customHeight="1" x14ac:dyDescent="0.55000000000000004">
      <c r="B27" s="185"/>
      <c r="C27" s="73">
        <v>5</v>
      </c>
      <c r="D27" s="85"/>
      <c r="E27" s="69"/>
      <c r="F27" s="69"/>
      <c r="G27" s="74"/>
      <c r="H27" s="75"/>
      <c r="I27" s="74"/>
      <c r="J27" s="74"/>
      <c r="K27" s="76"/>
      <c r="L27" s="90"/>
      <c r="M27" s="78"/>
      <c r="N27" s="74"/>
      <c r="O27" s="74"/>
      <c r="P27" s="74"/>
      <c r="Q27" s="81">
        <f t="shared" si="0"/>
        <v>0</v>
      </c>
      <c r="R27" s="64"/>
      <c r="S27" s="64"/>
    </row>
    <row r="28" spans="2:19" ht="18" customHeight="1" thickBot="1" x14ac:dyDescent="0.6">
      <c r="B28" s="185"/>
      <c r="C28" s="73">
        <v>6</v>
      </c>
      <c r="D28" s="85"/>
      <c r="E28" s="69"/>
      <c r="F28" s="69"/>
      <c r="G28" s="74"/>
      <c r="H28" s="88"/>
      <c r="I28" s="89"/>
      <c r="J28" s="89"/>
      <c r="K28" s="76"/>
      <c r="L28" s="77"/>
      <c r="M28" s="78"/>
      <c r="N28" s="74"/>
      <c r="O28" s="74"/>
      <c r="P28" s="74"/>
      <c r="Q28" s="81">
        <f t="shared" si="0"/>
        <v>0</v>
      </c>
      <c r="R28" s="64"/>
      <c r="S28" s="64"/>
    </row>
    <row r="29" spans="2:19" ht="18" customHeight="1" thickBot="1" x14ac:dyDescent="0.6">
      <c r="B29" s="186"/>
      <c r="C29" s="179" t="s">
        <v>32</v>
      </c>
      <c r="D29" s="180"/>
      <c r="E29" s="181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42">
        <f>SUM(Q23:Q28)</f>
        <v>9.2948193436174869</v>
      </c>
      <c r="R29" s="64"/>
      <c r="S29" s="64"/>
    </row>
    <row r="30" spans="2:19" ht="18" customHeight="1" thickBot="1" x14ac:dyDescent="0.6">
      <c r="B30" s="91"/>
      <c r="C30" s="92"/>
      <c r="D30" s="92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93"/>
      <c r="R30" s="64"/>
      <c r="S30" s="64"/>
    </row>
    <row r="31" spans="2:19" ht="23.25" customHeight="1" x14ac:dyDescent="0.55000000000000004">
      <c r="B31" s="148" t="s">
        <v>36</v>
      </c>
      <c r="C31" s="149"/>
      <c r="D31" s="149"/>
      <c r="E31" s="29">
        <f>Q13</f>
        <v>14.949421755414013</v>
      </c>
      <c r="F31" s="189" t="s">
        <v>37</v>
      </c>
      <c r="G31" s="189"/>
      <c r="H31" s="189"/>
      <c r="I31" s="189"/>
      <c r="J31" s="189"/>
      <c r="K31" s="29">
        <f>Q29</f>
        <v>9.2948193436174869</v>
      </c>
      <c r="L31" s="45" t="s">
        <v>38</v>
      </c>
      <c r="M31" s="30"/>
      <c r="N31" s="30"/>
      <c r="O31" s="30"/>
      <c r="P31" s="30"/>
      <c r="Q31" s="31"/>
      <c r="R31" s="64"/>
      <c r="S31" s="64"/>
    </row>
    <row r="32" spans="2:19" ht="23.25" customHeight="1" thickBot="1" x14ac:dyDescent="0.6">
      <c r="B32" s="151" t="s">
        <v>39</v>
      </c>
      <c r="C32" s="152"/>
      <c r="D32" s="152"/>
      <c r="E32" s="32">
        <f>ROUNDUP(Q13-Q29,1)</f>
        <v>5.6999999999999993</v>
      </c>
      <c r="F32" s="33" t="s">
        <v>40</v>
      </c>
      <c r="G32" s="34" t="s">
        <v>41</v>
      </c>
      <c r="H32" s="35">
        <f>ROUNDUP(1-Q29/Q13,3)</f>
        <v>0.379</v>
      </c>
      <c r="I32" s="33"/>
      <c r="J32" s="33"/>
      <c r="K32" s="33"/>
      <c r="L32" s="33"/>
      <c r="M32" s="33"/>
      <c r="N32" s="33"/>
      <c r="O32" s="33"/>
      <c r="P32" s="33"/>
      <c r="Q32" s="36"/>
      <c r="R32" s="64"/>
      <c r="S32" s="64"/>
    </row>
    <row r="33" spans="2:19" ht="18" customHeight="1" x14ac:dyDescent="0.55000000000000004">
      <c r="B33" s="64"/>
      <c r="C33" s="82"/>
      <c r="D33" s="82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87"/>
      <c r="R33" s="64"/>
      <c r="S33" s="64"/>
    </row>
    <row r="34" spans="2:19" ht="18" customHeight="1" x14ac:dyDescent="0.55000000000000004">
      <c r="B34" s="64" t="s">
        <v>42</v>
      </c>
      <c r="C34" s="82"/>
      <c r="D34" s="82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</row>
    <row r="35" spans="2:19" ht="18" customHeight="1" x14ac:dyDescent="0.55000000000000004">
      <c r="B35" s="64"/>
      <c r="C35" s="67"/>
      <c r="D35" s="67"/>
      <c r="E35" s="67"/>
      <c r="F35" s="67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</row>
    <row r="36" spans="2:19" x14ac:dyDescent="0.55000000000000004"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</row>
    <row r="37" spans="2:19" x14ac:dyDescent="0.55000000000000004"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</row>
    <row r="38" spans="2:19" x14ac:dyDescent="0.55000000000000004"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</row>
    <row r="39" spans="2:19" x14ac:dyDescent="0.55000000000000004"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</row>
    <row r="40" spans="2:19" x14ac:dyDescent="0.55000000000000004"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</row>
    <row r="41" spans="2:19" x14ac:dyDescent="0.55000000000000004"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</row>
    <row r="42" spans="2:19" x14ac:dyDescent="0.55000000000000004"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</row>
    <row r="43" spans="2:19" x14ac:dyDescent="0.55000000000000004"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</row>
    <row r="44" spans="2:19" x14ac:dyDescent="0.55000000000000004"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</row>
    <row r="45" spans="2:19" x14ac:dyDescent="0.55000000000000004"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</row>
    <row r="46" spans="2:19" ht="20" x14ac:dyDescent="0.55000000000000004">
      <c r="B46" s="64" t="s">
        <v>43</v>
      </c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</row>
    <row r="47" spans="2:19" x14ac:dyDescent="0.55000000000000004">
      <c r="B47" s="187"/>
      <c r="C47" s="188"/>
      <c r="D47" s="188"/>
      <c r="E47" s="188"/>
      <c r="F47" s="188"/>
      <c r="G47" s="188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</row>
    <row r="48" spans="2:19" x14ac:dyDescent="0.55000000000000004"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</row>
    <row r="49" spans="2:19" x14ac:dyDescent="0.55000000000000004"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</row>
    <row r="50" spans="2:19" x14ac:dyDescent="0.55000000000000004"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</row>
    <row r="51" spans="2:19" x14ac:dyDescent="0.55000000000000004"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</row>
    <row r="52" spans="2:19" x14ac:dyDescent="0.55000000000000004"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</row>
    <row r="53" spans="2:19" x14ac:dyDescent="0.55000000000000004"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</row>
    <row r="54" spans="2:19" x14ac:dyDescent="0.55000000000000004"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</row>
    <row r="55" spans="2:19" x14ac:dyDescent="0.55000000000000004"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</row>
    <row r="56" spans="2:19" x14ac:dyDescent="0.55000000000000004"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</row>
    <row r="57" spans="2:19" x14ac:dyDescent="0.55000000000000004"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</row>
    <row r="58" spans="2:19" x14ac:dyDescent="0.55000000000000004"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</row>
    <row r="59" spans="2:19" ht="47.25" customHeight="1" x14ac:dyDescent="0.55000000000000004"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</row>
    <row r="60" spans="2:19" x14ac:dyDescent="0.55000000000000004"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</row>
    <row r="61" spans="2:19" x14ac:dyDescent="0.55000000000000004"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</row>
    <row r="62" spans="2:19" x14ac:dyDescent="0.55000000000000004"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</row>
  </sheetData>
  <sheetProtection algorithmName="SHA-512" hashValue="0UDa7Q/pE4Z9A/rdaq2OOaGDEd+UlwxHw4i0GjgypmAwWRN6YVL7Dzf+mVtS43xFsyryYQcHh0d/xlNBVd4RWQ==" saltValue="V4pd6bTA0VvRy1nRJI2GJw==" spinCount="100000" sheet="1" objects="1" scenarios="1"/>
  <mergeCells count="35">
    <mergeCell ref="B32:D32"/>
    <mergeCell ref="B47:G47"/>
    <mergeCell ref="C19:D22"/>
    <mergeCell ref="E19:E22"/>
    <mergeCell ref="F19:F22"/>
    <mergeCell ref="G19:G22"/>
    <mergeCell ref="B31:D31"/>
    <mergeCell ref="F31:J31"/>
    <mergeCell ref="M17:Q17"/>
    <mergeCell ref="B19:B29"/>
    <mergeCell ref="H19:H20"/>
    <mergeCell ref="J19:J21"/>
    <mergeCell ref="K19:K20"/>
    <mergeCell ref="L19:L20"/>
    <mergeCell ref="O19:O20"/>
    <mergeCell ref="P19:P21"/>
    <mergeCell ref="Q19:Q20"/>
    <mergeCell ref="C29:D29"/>
    <mergeCell ref="E29:P29"/>
    <mergeCell ref="C1:F1"/>
    <mergeCell ref="B4:Q4"/>
    <mergeCell ref="B8:B13"/>
    <mergeCell ref="C8:D10"/>
    <mergeCell ref="E8:E10"/>
    <mergeCell ref="F8:F10"/>
    <mergeCell ref="G8:G10"/>
    <mergeCell ref="H8:H9"/>
    <mergeCell ref="J8:J10"/>
    <mergeCell ref="K8:K9"/>
    <mergeCell ref="L8:L9"/>
    <mergeCell ref="O8:O9"/>
    <mergeCell ref="P8:P10"/>
    <mergeCell ref="Q8:Q9"/>
    <mergeCell ref="C13:D13"/>
    <mergeCell ref="E13:P13"/>
  </mergeCells>
  <phoneticPr fontId="3"/>
  <pageMargins left="0.7" right="0.7" top="0.75" bottom="0.75" header="0.3" footer="0.3"/>
  <pageSetup paperSize="9" scale="41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29485-FF8B-4544-89EB-BAB97B206587}">
  <sheetPr>
    <pageSetUpPr fitToPage="1"/>
  </sheetPr>
  <dimension ref="B1:Q35"/>
  <sheetViews>
    <sheetView showGridLines="0" view="pageBreakPreview" zoomScale="85" zoomScaleNormal="80" zoomScaleSheetLayoutView="85" workbookViewId="0">
      <selection activeCell="P23" sqref="P23"/>
    </sheetView>
  </sheetViews>
  <sheetFormatPr defaultRowHeight="18" x14ac:dyDescent="0.55000000000000004"/>
  <cols>
    <col min="1" max="1" width="1.25" customWidth="1"/>
    <col min="2" max="2" width="15.5" customWidth="1"/>
    <col min="3" max="3" width="3.33203125" bestFit="1" customWidth="1"/>
    <col min="4" max="4" width="15" customWidth="1"/>
    <col min="5" max="5" width="12.33203125" customWidth="1"/>
    <col min="6" max="6" width="10.58203125" customWidth="1"/>
    <col min="8" max="8" width="9.08203125" customWidth="1"/>
    <col min="9" max="9" width="8.83203125" bestFit="1" customWidth="1"/>
    <col min="10" max="10" width="5.5" customWidth="1"/>
    <col min="11" max="11" width="10.83203125" customWidth="1"/>
    <col min="16" max="16" width="9.33203125" customWidth="1"/>
    <col min="18" max="18" width="9" customWidth="1"/>
  </cols>
  <sheetData>
    <row r="1" spans="2:17" ht="50.15" customHeight="1" thickBot="1" x14ac:dyDescent="0.6">
      <c r="B1" s="1" t="s">
        <v>0</v>
      </c>
      <c r="C1" s="113"/>
      <c r="D1" s="114"/>
      <c r="E1" s="114"/>
      <c r="F1" s="115"/>
    </row>
    <row r="2" spans="2:17" x14ac:dyDescent="0.55000000000000004">
      <c r="B2" t="s">
        <v>67</v>
      </c>
    </row>
    <row r="4" spans="2:17" ht="32" x14ac:dyDescent="0.55000000000000004">
      <c r="B4" s="116" t="s">
        <v>64</v>
      </c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</row>
    <row r="6" spans="2:17" ht="18" customHeight="1" x14ac:dyDescent="0.55000000000000004"/>
    <row r="7" spans="2:17" ht="18" customHeight="1" thickBot="1" x14ac:dyDescent="0.6">
      <c r="H7" s="2" t="s">
        <v>1</v>
      </c>
      <c r="I7" s="3"/>
      <c r="J7" s="3"/>
      <c r="K7" s="2" t="s">
        <v>2</v>
      </c>
      <c r="L7" s="2" t="s">
        <v>3</v>
      </c>
      <c r="M7" s="2" t="s">
        <v>4</v>
      </c>
      <c r="N7" s="2" t="s">
        <v>5</v>
      </c>
      <c r="O7" s="2" t="s">
        <v>6</v>
      </c>
    </row>
    <row r="8" spans="2:17" ht="18" customHeight="1" x14ac:dyDescent="0.55000000000000004">
      <c r="B8" s="117" t="s">
        <v>7</v>
      </c>
      <c r="C8" s="120" t="s">
        <v>8</v>
      </c>
      <c r="D8" s="121"/>
      <c r="E8" s="126" t="s">
        <v>9</v>
      </c>
      <c r="F8" s="126" t="s">
        <v>10</v>
      </c>
      <c r="G8" s="128" t="s">
        <v>11</v>
      </c>
      <c r="H8" s="169" t="s">
        <v>12</v>
      </c>
      <c r="I8" s="4" t="s">
        <v>13</v>
      </c>
      <c r="J8" s="132" t="s">
        <v>14</v>
      </c>
      <c r="K8" s="130" t="s">
        <v>15</v>
      </c>
      <c r="L8" s="38" t="s">
        <v>16</v>
      </c>
      <c r="M8" s="5" t="s">
        <v>17</v>
      </c>
      <c r="N8" s="169" t="s">
        <v>18</v>
      </c>
      <c r="O8" s="190" t="s">
        <v>19</v>
      </c>
      <c r="P8" s="138" t="s">
        <v>20</v>
      </c>
    </row>
    <row r="9" spans="2:17" ht="18" customHeight="1" x14ac:dyDescent="0.55000000000000004">
      <c r="B9" s="118"/>
      <c r="C9" s="122"/>
      <c r="D9" s="123"/>
      <c r="E9" s="127"/>
      <c r="F9" s="127"/>
      <c r="G9" s="129"/>
      <c r="H9" s="170"/>
      <c r="I9" s="7" t="s">
        <v>21</v>
      </c>
      <c r="J9" s="131"/>
      <c r="K9" s="131"/>
      <c r="L9" s="39" t="s">
        <v>22</v>
      </c>
      <c r="M9" s="8" t="s">
        <v>23</v>
      </c>
      <c r="N9" s="170"/>
      <c r="O9" s="191"/>
      <c r="P9" s="193"/>
    </row>
    <row r="10" spans="2:17" ht="18" customHeight="1" x14ac:dyDescent="0.55000000000000004">
      <c r="B10" s="118"/>
      <c r="C10" s="124"/>
      <c r="D10" s="125"/>
      <c r="E10" s="127"/>
      <c r="F10" s="127"/>
      <c r="G10" s="129"/>
      <c r="H10" s="40" t="s">
        <v>24</v>
      </c>
      <c r="I10" s="10" t="s">
        <v>25</v>
      </c>
      <c r="J10" s="133"/>
      <c r="K10" s="10" t="s">
        <v>26</v>
      </c>
      <c r="L10" s="40" t="s">
        <v>27</v>
      </c>
      <c r="M10" s="11" t="s">
        <v>28</v>
      </c>
      <c r="N10" s="40" t="s">
        <v>29</v>
      </c>
      <c r="O10" s="192"/>
      <c r="P10" s="12" t="s">
        <v>30</v>
      </c>
      <c r="Q10" s="44" t="s">
        <v>52</v>
      </c>
    </row>
    <row r="11" spans="2:17" ht="18" customHeight="1" x14ac:dyDescent="0.55000000000000004">
      <c r="B11" s="118"/>
      <c r="C11" s="13">
        <v>1</v>
      </c>
      <c r="D11" s="6"/>
      <c r="E11" s="6"/>
      <c r="F11" s="46"/>
      <c r="G11" s="14"/>
      <c r="H11" s="15"/>
      <c r="I11" s="16"/>
      <c r="J11" s="16"/>
      <c r="K11" s="47"/>
      <c r="L11" s="196"/>
      <c r="M11" s="16"/>
      <c r="N11" s="16"/>
      <c r="O11" s="16"/>
      <c r="P11" s="17">
        <f>L11*M11*N11*O11</f>
        <v>0</v>
      </c>
      <c r="Q11" s="18"/>
    </row>
    <row r="12" spans="2:17" ht="18" customHeight="1" thickBot="1" x14ac:dyDescent="0.6">
      <c r="B12" s="118"/>
      <c r="C12" s="13">
        <v>2</v>
      </c>
      <c r="D12" s="6"/>
      <c r="E12" s="6"/>
      <c r="F12" s="6"/>
      <c r="G12" s="16"/>
      <c r="H12" s="15"/>
      <c r="I12" s="16"/>
      <c r="J12" s="16"/>
      <c r="K12" s="19"/>
      <c r="L12" s="196"/>
      <c r="M12" s="16"/>
      <c r="N12" s="16"/>
      <c r="O12" s="16"/>
      <c r="P12" s="20">
        <f>L12*M12*N12*O12</f>
        <v>0</v>
      </c>
    </row>
    <row r="13" spans="2:17" ht="18" customHeight="1" thickBot="1" x14ac:dyDescent="0.6">
      <c r="B13" s="119"/>
      <c r="C13" s="140" t="s">
        <v>32</v>
      </c>
      <c r="D13" s="141"/>
      <c r="E13" s="142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21">
        <f>SUM(P11:P12)</f>
        <v>0</v>
      </c>
    </row>
    <row r="14" spans="2:17" ht="18" customHeight="1" x14ac:dyDescent="0.55000000000000004">
      <c r="C14" s="22"/>
      <c r="D14" s="22"/>
      <c r="P14" s="48"/>
    </row>
    <row r="15" spans="2:17" ht="18" customHeight="1" x14ac:dyDescent="0.55000000000000004">
      <c r="C15" s="22"/>
      <c r="D15" s="22"/>
      <c r="F15" s="23" t="s">
        <v>69</v>
      </c>
      <c r="P15" s="48"/>
    </row>
    <row r="16" spans="2:17" ht="18" customHeight="1" x14ac:dyDescent="0.55000000000000004">
      <c r="F16" s="23" t="s">
        <v>78</v>
      </c>
      <c r="O16" s="112"/>
      <c r="P16" s="112"/>
    </row>
    <row r="17" spans="2:17" ht="18" customHeight="1" x14ac:dyDescent="0.55000000000000004">
      <c r="H17" s="23"/>
      <c r="O17" s="49"/>
      <c r="P17" s="49"/>
    </row>
    <row r="18" spans="2:17" ht="18" customHeight="1" thickBot="1" x14ac:dyDescent="0.6">
      <c r="H18" s="50" t="s">
        <v>1</v>
      </c>
      <c r="I18" s="51"/>
      <c r="J18" s="51"/>
      <c r="K18" s="50" t="s">
        <v>2</v>
      </c>
      <c r="L18" s="50" t="s">
        <v>3</v>
      </c>
      <c r="M18" s="50" t="s">
        <v>4</v>
      </c>
      <c r="N18" s="50" t="s">
        <v>5</v>
      </c>
      <c r="O18" s="50" t="s">
        <v>6</v>
      </c>
    </row>
    <row r="19" spans="2:17" ht="18" customHeight="1" x14ac:dyDescent="0.55000000000000004">
      <c r="B19" s="117" t="s">
        <v>33</v>
      </c>
      <c r="C19" s="120" t="s">
        <v>8</v>
      </c>
      <c r="D19" s="121"/>
      <c r="E19" s="130" t="s">
        <v>9</v>
      </c>
      <c r="F19" s="130" t="s">
        <v>10</v>
      </c>
      <c r="G19" s="145" t="s">
        <v>11</v>
      </c>
      <c r="H19" s="169" t="s">
        <v>12</v>
      </c>
      <c r="I19" s="4" t="s">
        <v>13</v>
      </c>
      <c r="J19" s="132" t="s">
        <v>14</v>
      </c>
      <c r="K19" s="130" t="s">
        <v>15</v>
      </c>
      <c r="L19" s="52" t="s">
        <v>16</v>
      </c>
      <c r="M19" s="5" t="s">
        <v>17</v>
      </c>
      <c r="N19" s="169" t="s">
        <v>18</v>
      </c>
      <c r="O19" s="190" t="s">
        <v>19</v>
      </c>
      <c r="P19" s="138" t="s">
        <v>63</v>
      </c>
    </row>
    <row r="20" spans="2:17" ht="18" customHeight="1" x14ac:dyDescent="0.55000000000000004">
      <c r="B20" s="153"/>
      <c r="C20" s="122"/>
      <c r="D20" s="123"/>
      <c r="E20" s="131"/>
      <c r="F20" s="131"/>
      <c r="G20" s="146"/>
      <c r="H20" s="170"/>
      <c r="I20" s="7" t="s">
        <v>21</v>
      </c>
      <c r="J20" s="131"/>
      <c r="K20" s="131"/>
      <c r="L20" s="53" t="s">
        <v>22</v>
      </c>
      <c r="M20" s="8" t="s">
        <v>23</v>
      </c>
      <c r="N20" s="170"/>
      <c r="O20" s="191"/>
      <c r="P20" s="193"/>
    </row>
    <row r="21" spans="2:17" ht="18" customHeight="1" x14ac:dyDescent="0.55000000000000004">
      <c r="B21" s="153"/>
      <c r="C21" s="122"/>
      <c r="D21" s="123"/>
      <c r="E21" s="131"/>
      <c r="F21" s="131"/>
      <c r="G21" s="146"/>
      <c r="H21" s="54" t="s">
        <v>24</v>
      </c>
      <c r="I21" s="7" t="s">
        <v>25</v>
      </c>
      <c r="J21" s="131"/>
      <c r="K21" s="7" t="s">
        <v>34</v>
      </c>
      <c r="L21" s="54" t="s">
        <v>27</v>
      </c>
      <c r="M21" s="8" t="s">
        <v>28</v>
      </c>
      <c r="N21" s="54" t="s">
        <v>29</v>
      </c>
      <c r="O21" s="191"/>
      <c r="P21" s="9" t="s">
        <v>30</v>
      </c>
      <c r="Q21" s="44" t="s">
        <v>52</v>
      </c>
    </row>
    <row r="22" spans="2:17" ht="18" customHeight="1" x14ac:dyDescent="0.55000000000000004">
      <c r="B22" s="153"/>
      <c r="C22" s="124"/>
      <c r="D22" s="125"/>
      <c r="E22" s="133"/>
      <c r="F22" s="133"/>
      <c r="G22" s="147"/>
      <c r="H22" s="40"/>
      <c r="I22" s="10"/>
      <c r="J22" s="10"/>
      <c r="K22" s="10"/>
      <c r="L22" s="55" t="s">
        <v>72</v>
      </c>
      <c r="M22" s="11"/>
      <c r="N22" s="100"/>
      <c r="O22" s="56"/>
      <c r="P22" s="100"/>
      <c r="Q22" s="44" t="s">
        <v>71</v>
      </c>
    </row>
    <row r="23" spans="2:17" ht="18" customHeight="1" x14ac:dyDescent="0.55000000000000004">
      <c r="B23" s="153"/>
      <c r="C23" s="13">
        <v>1</v>
      </c>
      <c r="D23" s="6"/>
      <c r="E23" s="6"/>
      <c r="F23" s="46"/>
      <c r="G23" s="14"/>
      <c r="H23" s="109"/>
      <c r="I23" s="58"/>
      <c r="J23" s="59"/>
      <c r="K23" s="60"/>
      <c r="L23" s="195"/>
      <c r="M23" s="59"/>
      <c r="N23" s="59"/>
      <c r="O23" s="59"/>
      <c r="P23" s="62">
        <f>L23*M23*N23*O23</f>
        <v>0</v>
      </c>
    </row>
    <row r="24" spans="2:17" ht="18" customHeight="1" x14ac:dyDescent="0.55000000000000004">
      <c r="B24" s="153"/>
      <c r="C24" s="13">
        <v>2</v>
      </c>
      <c r="D24" s="46"/>
      <c r="E24" s="6"/>
      <c r="F24" s="46"/>
      <c r="G24" s="16"/>
      <c r="H24" s="110"/>
      <c r="I24" s="16"/>
      <c r="J24" s="16"/>
      <c r="K24" s="47"/>
      <c r="L24" s="196"/>
      <c r="M24" s="16"/>
      <c r="N24" s="16"/>
      <c r="O24" s="101"/>
      <c r="P24" s="17">
        <f>L24*M24*N24*O24</f>
        <v>0</v>
      </c>
      <c r="Q24" s="18"/>
    </row>
    <row r="25" spans="2:17" ht="18" customHeight="1" x14ac:dyDescent="0.55000000000000004">
      <c r="B25" s="153"/>
      <c r="C25" s="13">
        <v>3</v>
      </c>
      <c r="D25" s="14"/>
      <c r="E25" s="6"/>
      <c r="F25" s="6"/>
      <c r="G25" s="16"/>
      <c r="H25" s="111"/>
      <c r="I25" s="25"/>
      <c r="J25" s="25"/>
      <c r="K25" s="19"/>
      <c r="L25" s="196"/>
      <c r="M25" s="16"/>
      <c r="N25" s="16"/>
      <c r="O25" s="16"/>
      <c r="P25" s="17">
        <f>L25*M25*N25*O25</f>
        <v>0</v>
      </c>
    </row>
    <row r="26" spans="2:17" ht="18" customHeight="1" x14ac:dyDescent="0.55000000000000004">
      <c r="B26" s="153"/>
      <c r="C26" s="13">
        <v>4</v>
      </c>
      <c r="D26" s="14"/>
      <c r="E26" s="6"/>
      <c r="F26" s="6"/>
      <c r="G26" s="16"/>
      <c r="H26" s="15"/>
      <c r="I26" s="16"/>
      <c r="J26" s="16"/>
      <c r="K26" s="19"/>
      <c r="L26" s="196"/>
      <c r="M26" s="16"/>
      <c r="N26" s="16"/>
      <c r="O26" s="16"/>
      <c r="P26" s="17">
        <f t="shared" ref="P26:P28" si="0">L26*M26*N26*O26</f>
        <v>0</v>
      </c>
    </row>
    <row r="27" spans="2:17" ht="18" customHeight="1" x14ac:dyDescent="0.55000000000000004">
      <c r="B27" s="153"/>
      <c r="C27" s="13">
        <v>5</v>
      </c>
      <c r="D27" s="14"/>
      <c r="E27" s="6"/>
      <c r="F27" s="6"/>
      <c r="G27" s="16"/>
      <c r="H27" s="15"/>
      <c r="I27" s="16"/>
      <c r="J27" s="16"/>
      <c r="K27" s="19"/>
      <c r="L27" s="196"/>
      <c r="M27" s="16"/>
      <c r="N27" s="16"/>
      <c r="O27" s="16"/>
      <c r="P27" s="17">
        <f t="shared" si="0"/>
        <v>0</v>
      </c>
    </row>
    <row r="28" spans="2:17" ht="18" customHeight="1" thickBot="1" x14ac:dyDescent="0.6">
      <c r="B28" s="153"/>
      <c r="C28" s="13">
        <v>6</v>
      </c>
      <c r="D28" s="14"/>
      <c r="E28" s="6"/>
      <c r="F28" s="6"/>
      <c r="G28" s="16"/>
      <c r="H28" s="24"/>
      <c r="I28" s="25"/>
      <c r="J28" s="25"/>
      <c r="K28" s="19"/>
      <c r="L28" s="196"/>
      <c r="M28" s="16"/>
      <c r="N28" s="16"/>
      <c r="O28" s="16"/>
      <c r="P28" s="17">
        <f t="shared" si="0"/>
        <v>0</v>
      </c>
    </row>
    <row r="29" spans="2:17" ht="18" customHeight="1" thickBot="1" x14ac:dyDescent="0.6">
      <c r="B29" s="154"/>
      <c r="C29" s="140" t="s">
        <v>32</v>
      </c>
      <c r="D29" s="141"/>
      <c r="E29" s="142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42">
        <f>SUM(P23:P28)</f>
        <v>0</v>
      </c>
    </row>
    <row r="30" spans="2:17" ht="18" customHeight="1" thickBot="1" x14ac:dyDescent="0.6">
      <c r="B30" s="26"/>
      <c r="C30" s="27"/>
      <c r="D30" s="27"/>
      <c r="P30" s="28"/>
    </row>
    <row r="31" spans="2:17" ht="23.25" customHeight="1" x14ac:dyDescent="0.55000000000000004">
      <c r="B31" s="148" t="s">
        <v>74</v>
      </c>
      <c r="C31" s="149"/>
      <c r="D31" s="149"/>
      <c r="E31" s="29">
        <f>P13</f>
        <v>0</v>
      </c>
      <c r="F31" s="150" t="s">
        <v>76</v>
      </c>
      <c r="G31" s="150"/>
      <c r="H31" s="150"/>
      <c r="I31" s="150"/>
      <c r="J31" s="150"/>
      <c r="K31" s="29">
        <f>H24</f>
        <v>0</v>
      </c>
      <c r="L31" s="30" t="s">
        <v>75</v>
      </c>
      <c r="M31" s="30"/>
      <c r="N31" s="30"/>
      <c r="O31" s="30"/>
      <c r="P31" s="31"/>
    </row>
    <row r="32" spans="2:17" ht="23.25" customHeight="1" thickBot="1" x14ac:dyDescent="0.6">
      <c r="B32" s="151"/>
      <c r="C32" s="152"/>
      <c r="D32" s="152"/>
      <c r="E32" s="32"/>
      <c r="F32" s="33"/>
      <c r="G32" s="34"/>
      <c r="H32" s="35"/>
      <c r="I32" s="33"/>
      <c r="J32" s="33"/>
      <c r="K32" s="33"/>
      <c r="L32" s="33"/>
      <c r="M32" s="33"/>
      <c r="N32" s="33"/>
      <c r="O32" s="33"/>
      <c r="P32" s="36"/>
    </row>
    <row r="33" spans="2:16" ht="18" customHeight="1" x14ac:dyDescent="0.55000000000000004">
      <c r="C33" s="22"/>
      <c r="D33" s="22"/>
      <c r="P33" s="37"/>
    </row>
    <row r="34" spans="2:16" ht="18" customHeight="1" x14ac:dyDescent="0.55000000000000004">
      <c r="B34" t="s">
        <v>42</v>
      </c>
      <c r="C34" s="22"/>
      <c r="D34" s="22"/>
      <c r="P34" s="37"/>
    </row>
    <row r="35" spans="2:16" ht="18" customHeight="1" x14ac:dyDescent="0.55000000000000004">
      <c r="C35" s="3"/>
      <c r="D35" s="3"/>
      <c r="E35" s="3"/>
      <c r="F35" s="3"/>
    </row>
  </sheetData>
  <mergeCells count="32">
    <mergeCell ref="B31:D31"/>
    <mergeCell ref="F31:J31"/>
    <mergeCell ref="B32:D32"/>
    <mergeCell ref="J19:J21"/>
    <mergeCell ref="K19:K20"/>
    <mergeCell ref="B19:B29"/>
    <mergeCell ref="N19:N20"/>
    <mergeCell ref="O19:O21"/>
    <mergeCell ref="P19:P20"/>
    <mergeCell ref="C29:D29"/>
    <mergeCell ref="E29:O29"/>
    <mergeCell ref="C19:D22"/>
    <mergeCell ref="E19:E22"/>
    <mergeCell ref="F19:F22"/>
    <mergeCell ref="G19:G22"/>
    <mergeCell ref="H19:H20"/>
    <mergeCell ref="O16:P16"/>
    <mergeCell ref="C1:F1"/>
    <mergeCell ref="B4:P4"/>
    <mergeCell ref="B8:B13"/>
    <mergeCell ref="C8:D10"/>
    <mergeCell ref="E8:E10"/>
    <mergeCell ref="F8:F10"/>
    <mergeCell ref="G8:G10"/>
    <mergeCell ref="H8:H9"/>
    <mergeCell ref="J8:J10"/>
    <mergeCell ref="K8:K9"/>
    <mergeCell ref="N8:N9"/>
    <mergeCell ref="O8:O10"/>
    <mergeCell ref="P8:P9"/>
    <mergeCell ref="C13:D13"/>
    <mergeCell ref="E13:O13"/>
  </mergeCells>
  <phoneticPr fontId="3"/>
  <pageMargins left="0.7" right="0.7" top="0.75" bottom="0.75" header="0.3" footer="0.3"/>
  <pageSetup paperSize="9" scale="53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D5572-2932-4996-8872-0C8091FD51F7}">
  <sheetPr>
    <tabColor theme="7" tint="0.79998168889431442"/>
    <pageSetUpPr fitToPage="1"/>
  </sheetPr>
  <dimension ref="B1:Q35"/>
  <sheetViews>
    <sheetView showGridLines="0" view="pageBreakPreview" zoomScale="85" zoomScaleNormal="80" zoomScaleSheetLayoutView="85" workbookViewId="0">
      <selection activeCell="K26" sqref="K26"/>
    </sheetView>
  </sheetViews>
  <sheetFormatPr defaultRowHeight="18" x14ac:dyDescent="0.55000000000000004"/>
  <cols>
    <col min="1" max="1" width="1.25" customWidth="1"/>
    <col min="2" max="2" width="15.5" customWidth="1"/>
    <col min="3" max="3" width="3.33203125" bestFit="1" customWidth="1"/>
    <col min="4" max="4" width="15" customWidth="1"/>
    <col min="5" max="5" width="12.33203125" customWidth="1"/>
    <col min="6" max="6" width="10.58203125" customWidth="1"/>
    <col min="8" max="8" width="9.08203125" customWidth="1"/>
    <col min="9" max="9" width="8.83203125" bestFit="1" customWidth="1"/>
    <col min="10" max="10" width="5.5" customWidth="1"/>
    <col min="11" max="11" width="10.83203125" customWidth="1"/>
    <col min="16" max="16" width="9.33203125" customWidth="1"/>
    <col min="18" max="18" width="9" customWidth="1"/>
  </cols>
  <sheetData>
    <row r="1" spans="2:17" ht="50.15" customHeight="1" thickBot="1" x14ac:dyDescent="0.6">
      <c r="B1" s="1" t="s">
        <v>0</v>
      </c>
      <c r="C1" s="113" t="s">
        <v>61</v>
      </c>
      <c r="D1" s="114"/>
      <c r="E1" s="114"/>
      <c r="F1" s="115"/>
    </row>
    <row r="2" spans="2:17" x14ac:dyDescent="0.55000000000000004">
      <c r="B2" t="s">
        <v>67</v>
      </c>
    </row>
    <row r="4" spans="2:17" ht="32" x14ac:dyDescent="0.55000000000000004">
      <c r="B4" s="116" t="s">
        <v>80</v>
      </c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</row>
    <row r="6" spans="2:17" ht="18" customHeight="1" x14ac:dyDescent="0.55000000000000004"/>
    <row r="7" spans="2:17" ht="18" customHeight="1" thickBot="1" x14ac:dyDescent="0.6">
      <c r="H7" s="2" t="s">
        <v>1</v>
      </c>
      <c r="I7" s="3"/>
      <c r="J7" s="3"/>
      <c r="K7" s="2" t="s">
        <v>2</v>
      </c>
      <c r="L7" s="2" t="s">
        <v>3</v>
      </c>
      <c r="M7" s="2" t="s">
        <v>4</v>
      </c>
      <c r="N7" s="2" t="s">
        <v>5</v>
      </c>
      <c r="O7" s="2" t="s">
        <v>6</v>
      </c>
    </row>
    <row r="8" spans="2:17" ht="18" customHeight="1" x14ac:dyDescent="0.55000000000000004">
      <c r="B8" s="117" t="s">
        <v>7</v>
      </c>
      <c r="C8" s="120" t="s">
        <v>8</v>
      </c>
      <c r="D8" s="121"/>
      <c r="E8" s="126" t="s">
        <v>9</v>
      </c>
      <c r="F8" s="126" t="s">
        <v>10</v>
      </c>
      <c r="G8" s="128" t="s">
        <v>11</v>
      </c>
      <c r="H8" s="169" t="s">
        <v>12</v>
      </c>
      <c r="I8" s="4" t="s">
        <v>13</v>
      </c>
      <c r="J8" s="132" t="s">
        <v>14</v>
      </c>
      <c r="K8" s="130" t="s">
        <v>15</v>
      </c>
      <c r="L8" s="38" t="s">
        <v>16</v>
      </c>
      <c r="M8" s="5" t="s">
        <v>17</v>
      </c>
      <c r="N8" s="169" t="s">
        <v>18</v>
      </c>
      <c r="O8" s="190" t="s">
        <v>19</v>
      </c>
      <c r="P8" s="138" t="s">
        <v>20</v>
      </c>
    </row>
    <row r="9" spans="2:17" ht="18" customHeight="1" x14ac:dyDescent="0.55000000000000004">
      <c r="B9" s="118"/>
      <c r="C9" s="122"/>
      <c r="D9" s="123"/>
      <c r="E9" s="127"/>
      <c r="F9" s="127"/>
      <c r="G9" s="129"/>
      <c r="H9" s="170"/>
      <c r="I9" s="7" t="s">
        <v>21</v>
      </c>
      <c r="J9" s="131"/>
      <c r="K9" s="131"/>
      <c r="L9" s="39" t="s">
        <v>22</v>
      </c>
      <c r="M9" s="8" t="s">
        <v>23</v>
      </c>
      <c r="N9" s="170"/>
      <c r="O9" s="191"/>
      <c r="P9" s="193"/>
    </row>
    <row r="10" spans="2:17" ht="18" customHeight="1" x14ac:dyDescent="0.55000000000000004">
      <c r="B10" s="118"/>
      <c r="C10" s="124"/>
      <c r="D10" s="125"/>
      <c r="E10" s="127"/>
      <c r="F10" s="127"/>
      <c r="G10" s="129"/>
      <c r="H10" s="40" t="s">
        <v>24</v>
      </c>
      <c r="I10" s="10" t="s">
        <v>25</v>
      </c>
      <c r="J10" s="133"/>
      <c r="K10" s="10" t="s">
        <v>26</v>
      </c>
      <c r="L10" s="40" t="s">
        <v>27</v>
      </c>
      <c r="M10" s="11" t="s">
        <v>28</v>
      </c>
      <c r="N10" s="40" t="s">
        <v>29</v>
      </c>
      <c r="O10" s="192"/>
      <c r="P10" s="12" t="s">
        <v>30</v>
      </c>
      <c r="Q10" s="44" t="s">
        <v>52</v>
      </c>
    </row>
    <row r="11" spans="2:17" ht="18" customHeight="1" x14ac:dyDescent="0.55000000000000004">
      <c r="B11" s="118"/>
      <c r="C11" s="13">
        <v>1</v>
      </c>
      <c r="D11" s="6" t="s">
        <v>46</v>
      </c>
      <c r="E11" s="6" t="s">
        <v>44</v>
      </c>
      <c r="F11" s="46" t="s">
        <v>45</v>
      </c>
      <c r="G11" s="14" t="s">
        <v>31</v>
      </c>
      <c r="H11" s="15">
        <v>87</v>
      </c>
      <c r="I11" s="16">
        <v>100</v>
      </c>
      <c r="J11" s="16">
        <v>589</v>
      </c>
      <c r="K11" s="47">
        <v>176.7</v>
      </c>
      <c r="L11" s="196">
        <v>6.5</v>
      </c>
      <c r="M11" s="43">
        <v>33.4</v>
      </c>
      <c r="N11" s="43">
        <v>1.8700000000000001E-2</v>
      </c>
      <c r="O11" s="43">
        <f>44/12</f>
        <v>3.6666666666666665</v>
      </c>
      <c r="P11" s="17">
        <f>L11*M11*N11*O11</f>
        <v>14.885823333333335</v>
      </c>
      <c r="Q11" s="18"/>
    </row>
    <row r="12" spans="2:17" ht="18" customHeight="1" thickBot="1" x14ac:dyDescent="0.6">
      <c r="B12" s="118"/>
      <c r="C12" s="13">
        <v>2</v>
      </c>
      <c r="D12" s="6"/>
      <c r="E12" s="6"/>
      <c r="F12" s="6"/>
      <c r="G12" s="16"/>
      <c r="H12" s="15"/>
      <c r="I12" s="16"/>
      <c r="J12" s="16"/>
      <c r="K12" s="19"/>
      <c r="L12" s="196"/>
      <c r="M12" s="16"/>
      <c r="N12" s="16"/>
      <c r="O12" s="16"/>
      <c r="P12" s="20">
        <f>L12*M12*N12*O12</f>
        <v>0</v>
      </c>
    </row>
    <row r="13" spans="2:17" ht="18" customHeight="1" thickBot="1" x14ac:dyDescent="0.6">
      <c r="B13" s="119"/>
      <c r="C13" s="140" t="s">
        <v>32</v>
      </c>
      <c r="D13" s="141"/>
      <c r="E13" s="142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21">
        <f>SUM(P11:P12)</f>
        <v>14.885823333333335</v>
      </c>
    </row>
    <row r="14" spans="2:17" ht="18" customHeight="1" x14ac:dyDescent="0.55000000000000004">
      <c r="C14" s="22"/>
      <c r="D14" s="22"/>
      <c r="P14" s="48"/>
    </row>
    <row r="15" spans="2:17" ht="18" customHeight="1" x14ac:dyDescent="0.55000000000000004">
      <c r="C15" s="22"/>
      <c r="D15" s="22"/>
      <c r="F15" s="23" t="s">
        <v>69</v>
      </c>
      <c r="P15" s="48"/>
    </row>
    <row r="16" spans="2:17" ht="18" customHeight="1" x14ac:dyDescent="0.55000000000000004">
      <c r="F16" s="23" t="s">
        <v>78</v>
      </c>
      <c r="O16" s="112"/>
      <c r="P16" s="112"/>
    </row>
    <row r="17" spans="2:17" ht="18" customHeight="1" x14ac:dyDescent="0.55000000000000004">
      <c r="H17" s="23"/>
      <c r="O17" s="49"/>
      <c r="P17" s="49"/>
    </row>
    <row r="18" spans="2:17" ht="18" customHeight="1" thickBot="1" x14ac:dyDescent="0.6">
      <c r="H18" s="50" t="s">
        <v>1</v>
      </c>
      <c r="I18" s="51"/>
      <c r="J18" s="51"/>
      <c r="K18" s="50" t="s">
        <v>2</v>
      </c>
      <c r="L18" s="50" t="s">
        <v>3</v>
      </c>
      <c r="M18" s="50" t="s">
        <v>4</v>
      </c>
      <c r="N18" s="50" t="s">
        <v>5</v>
      </c>
      <c r="O18" s="50" t="s">
        <v>6</v>
      </c>
    </row>
    <row r="19" spans="2:17" ht="18" customHeight="1" x14ac:dyDescent="0.55000000000000004">
      <c r="B19" s="117" t="s">
        <v>33</v>
      </c>
      <c r="C19" s="120" t="s">
        <v>8</v>
      </c>
      <c r="D19" s="121"/>
      <c r="E19" s="130" t="s">
        <v>9</v>
      </c>
      <c r="F19" s="130" t="s">
        <v>10</v>
      </c>
      <c r="G19" s="145" t="s">
        <v>11</v>
      </c>
      <c r="H19" s="169" t="s">
        <v>12</v>
      </c>
      <c r="I19" s="4" t="s">
        <v>13</v>
      </c>
      <c r="J19" s="132" t="s">
        <v>14</v>
      </c>
      <c r="K19" s="130" t="s">
        <v>15</v>
      </c>
      <c r="L19" s="52" t="s">
        <v>16</v>
      </c>
      <c r="M19" s="5" t="s">
        <v>17</v>
      </c>
      <c r="N19" s="169" t="s">
        <v>18</v>
      </c>
      <c r="O19" s="190" t="s">
        <v>19</v>
      </c>
      <c r="P19" s="138" t="s">
        <v>63</v>
      </c>
    </row>
    <row r="20" spans="2:17" ht="18" customHeight="1" x14ac:dyDescent="0.55000000000000004">
      <c r="B20" s="153"/>
      <c r="C20" s="122"/>
      <c r="D20" s="123"/>
      <c r="E20" s="131"/>
      <c r="F20" s="131"/>
      <c r="G20" s="146"/>
      <c r="H20" s="170"/>
      <c r="I20" s="7" t="s">
        <v>21</v>
      </c>
      <c r="J20" s="131"/>
      <c r="K20" s="131"/>
      <c r="L20" s="53" t="s">
        <v>22</v>
      </c>
      <c r="M20" s="8" t="s">
        <v>23</v>
      </c>
      <c r="N20" s="170"/>
      <c r="O20" s="191"/>
      <c r="P20" s="193"/>
    </row>
    <row r="21" spans="2:17" ht="18" customHeight="1" x14ac:dyDescent="0.55000000000000004">
      <c r="B21" s="153"/>
      <c r="C21" s="122"/>
      <c r="D21" s="123"/>
      <c r="E21" s="131"/>
      <c r="F21" s="131"/>
      <c r="G21" s="146"/>
      <c r="H21" s="54" t="s">
        <v>24</v>
      </c>
      <c r="I21" s="7" t="s">
        <v>25</v>
      </c>
      <c r="J21" s="131"/>
      <c r="K21" s="7" t="s">
        <v>34</v>
      </c>
      <c r="L21" s="54" t="s">
        <v>27</v>
      </c>
      <c r="M21" s="8" t="s">
        <v>28</v>
      </c>
      <c r="N21" s="54" t="s">
        <v>29</v>
      </c>
      <c r="O21" s="191"/>
      <c r="P21" s="9" t="s">
        <v>30</v>
      </c>
      <c r="Q21" s="44" t="s">
        <v>52</v>
      </c>
    </row>
    <row r="22" spans="2:17" ht="18" customHeight="1" x14ac:dyDescent="0.55000000000000004">
      <c r="B22" s="153"/>
      <c r="C22" s="124"/>
      <c r="D22" s="125"/>
      <c r="E22" s="133"/>
      <c r="F22" s="133"/>
      <c r="G22" s="147"/>
      <c r="H22" s="40"/>
      <c r="I22" s="10"/>
      <c r="J22" s="10"/>
      <c r="K22" s="10"/>
      <c r="L22" s="55" t="s">
        <v>72</v>
      </c>
      <c r="M22" s="11"/>
      <c r="N22" s="100"/>
      <c r="O22" s="56"/>
      <c r="P22" s="100"/>
      <c r="Q22" s="44" t="s">
        <v>71</v>
      </c>
    </row>
    <row r="23" spans="2:17" ht="18" customHeight="1" x14ac:dyDescent="0.55000000000000004">
      <c r="B23" s="153"/>
      <c r="C23" s="13">
        <v>1</v>
      </c>
      <c r="D23" s="6" t="s">
        <v>47</v>
      </c>
      <c r="E23" s="6" t="s">
        <v>44</v>
      </c>
      <c r="F23" s="46" t="s">
        <v>45</v>
      </c>
      <c r="G23" s="14" t="s">
        <v>31</v>
      </c>
      <c r="H23" s="41">
        <v>87</v>
      </c>
      <c r="I23" s="58">
        <v>100</v>
      </c>
      <c r="J23" s="59">
        <v>341</v>
      </c>
      <c r="K23" s="60">
        <v>102.3</v>
      </c>
      <c r="L23" s="195">
        <v>3.8</v>
      </c>
      <c r="M23" s="61">
        <v>33.4</v>
      </c>
      <c r="N23" s="61">
        <v>1.8700000000000001E-2</v>
      </c>
      <c r="O23" s="61">
        <f t="shared" ref="O23" si="0">44/12</f>
        <v>3.6666666666666665</v>
      </c>
      <c r="P23" s="62">
        <f>L23*M23*N23*O23</f>
        <v>8.7024813333333331</v>
      </c>
    </row>
    <row r="24" spans="2:17" ht="18" customHeight="1" x14ac:dyDescent="0.55000000000000004">
      <c r="B24" s="153"/>
      <c r="C24" s="13">
        <v>2</v>
      </c>
      <c r="D24" s="46" t="s">
        <v>47</v>
      </c>
      <c r="E24" s="6" t="s">
        <v>44</v>
      </c>
      <c r="F24" s="46" t="s">
        <v>45</v>
      </c>
      <c r="G24" s="16" t="s">
        <v>73</v>
      </c>
      <c r="H24" s="104">
        <v>87</v>
      </c>
      <c r="I24" s="16">
        <v>100</v>
      </c>
      <c r="J24" s="16">
        <v>248</v>
      </c>
      <c r="K24" s="47">
        <v>74.400000000000006</v>
      </c>
      <c r="L24" s="196">
        <v>1477.8</v>
      </c>
      <c r="M24" s="16"/>
      <c r="N24" s="102"/>
      <c r="O24" s="101"/>
      <c r="P24" s="100"/>
      <c r="Q24" s="18"/>
    </row>
    <row r="25" spans="2:17" ht="18" customHeight="1" x14ac:dyDescent="0.55000000000000004">
      <c r="B25" s="153"/>
      <c r="C25" s="13">
        <v>3</v>
      </c>
      <c r="D25" s="14"/>
      <c r="E25" s="6"/>
      <c r="F25" s="6"/>
      <c r="G25" s="16"/>
      <c r="H25" s="24"/>
      <c r="I25" s="25"/>
      <c r="J25" s="25"/>
      <c r="K25" s="19"/>
      <c r="L25" s="196"/>
      <c r="M25" s="16"/>
      <c r="N25" s="16"/>
      <c r="O25" s="16"/>
      <c r="P25" s="17">
        <f>L25*M25*N25*O25</f>
        <v>0</v>
      </c>
    </row>
    <row r="26" spans="2:17" ht="18" customHeight="1" x14ac:dyDescent="0.55000000000000004">
      <c r="B26" s="153"/>
      <c r="C26" s="13">
        <v>4</v>
      </c>
      <c r="D26" s="14"/>
      <c r="E26" s="6"/>
      <c r="F26" s="6"/>
      <c r="G26" s="16"/>
      <c r="H26" s="15"/>
      <c r="I26" s="16"/>
      <c r="J26" s="16"/>
      <c r="K26" s="19"/>
      <c r="L26" s="196"/>
      <c r="M26" s="16"/>
      <c r="N26" s="16"/>
      <c r="O26" s="16"/>
      <c r="P26" s="17">
        <f t="shared" ref="P26:P28" si="1">L26*M26*N26*O26</f>
        <v>0</v>
      </c>
    </row>
    <row r="27" spans="2:17" ht="18" customHeight="1" x14ac:dyDescent="0.55000000000000004">
      <c r="B27" s="153"/>
      <c r="C27" s="13">
        <v>5</v>
      </c>
      <c r="D27" s="14"/>
      <c r="E27" s="6"/>
      <c r="F27" s="6"/>
      <c r="G27" s="16"/>
      <c r="H27" s="15"/>
      <c r="I27" s="16"/>
      <c r="J27" s="16"/>
      <c r="K27" s="19"/>
      <c r="L27" s="196"/>
      <c r="M27" s="16"/>
      <c r="N27" s="16"/>
      <c r="O27" s="16"/>
      <c r="P27" s="17">
        <f t="shared" si="1"/>
        <v>0</v>
      </c>
    </row>
    <row r="28" spans="2:17" ht="18" customHeight="1" thickBot="1" x14ac:dyDescent="0.6">
      <c r="B28" s="153"/>
      <c r="C28" s="13">
        <v>6</v>
      </c>
      <c r="D28" s="14"/>
      <c r="E28" s="6"/>
      <c r="F28" s="6"/>
      <c r="G28" s="16"/>
      <c r="H28" s="24"/>
      <c r="I28" s="25"/>
      <c r="J28" s="25"/>
      <c r="K28" s="19"/>
      <c r="L28" s="196"/>
      <c r="M28" s="16"/>
      <c r="N28" s="16"/>
      <c r="O28" s="16"/>
      <c r="P28" s="17">
        <f t="shared" si="1"/>
        <v>0</v>
      </c>
    </row>
    <row r="29" spans="2:17" ht="18" customHeight="1" thickBot="1" x14ac:dyDescent="0.6">
      <c r="B29" s="154"/>
      <c r="C29" s="140" t="s">
        <v>32</v>
      </c>
      <c r="D29" s="141"/>
      <c r="E29" s="142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42">
        <f>SUM(P23:P28)</f>
        <v>8.7024813333333331</v>
      </c>
    </row>
    <row r="30" spans="2:17" ht="18" customHeight="1" thickBot="1" x14ac:dyDescent="0.6">
      <c r="B30" s="26"/>
      <c r="C30" s="27"/>
      <c r="D30" s="27"/>
      <c r="P30" s="28"/>
    </row>
    <row r="31" spans="2:17" ht="23.25" customHeight="1" x14ac:dyDescent="0.55000000000000004">
      <c r="B31" s="148" t="s">
        <v>74</v>
      </c>
      <c r="C31" s="149"/>
      <c r="D31" s="149"/>
      <c r="E31" s="29">
        <f>P13</f>
        <v>14.885823333333335</v>
      </c>
      <c r="F31" s="150" t="s">
        <v>76</v>
      </c>
      <c r="G31" s="150"/>
      <c r="H31" s="150"/>
      <c r="I31" s="150"/>
      <c r="J31" s="150"/>
      <c r="K31" s="29">
        <f>H24</f>
        <v>87</v>
      </c>
      <c r="L31" s="30" t="s">
        <v>75</v>
      </c>
      <c r="M31" s="30"/>
      <c r="N31" s="30"/>
      <c r="O31" s="30"/>
      <c r="P31" s="31"/>
    </row>
    <row r="32" spans="2:17" ht="23.25" customHeight="1" thickBot="1" x14ac:dyDescent="0.6">
      <c r="B32" s="151"/>
      <c r="C32" s="152"/>
      <c r="D32" s="152"/>
      <c r="E32" s="32"/>
      <c r="F32" s="33"/>
      <c r="G32" s="34"/>
      <c r="H32" s="35"/>
      <c r="I32" s="33"/>
      <c r="J32" s="33"/>
      <c r="K32" s="33"/>
      <c r="L32" s="33"/>
      <c r="M32" s="33"/>
      <c r="N32" s="33"/>
      <c r="O32" s="33"/>
      <c r="P32" s="36"/>
    </row>
    <row r="33" spans="2:16" ht="18" customHeight="1" x14ac:dyDescent="0.55000000000000004">
      <c r="C33" s="22"/>
      <c r="D33" s="22"/>
      <c r="P33" s="37"/>
    </row>
    <row r="34" spans="2:16" ht="18" customHeight="1" x14ac:dyDescent="0.55000000000000004">
      <c r="B34" t="s">
        <v>42</v>
      </c>
      <c r="C34" s="22"/>
      <c r="D34" s="22"/>
      <c r="P34" s="37"/>
    </row>
    <row r="35" spans="2:16" ht="18" customHeight="1" x14ac:dyDescent="0.55000000000000004">
      <c r="C35" s="3"/>
      <c r="D35" s="3"/>
      <c r="E35" s="3"/>
      <c r="F35" s="3"/>
    </row>
  </sheetData>
  <sheetProtection algorithmName="SHA-512" hashValue="FT1qI1WBuUxRG+oiwCI28xmG5E46mvNHFd/30yiJB/rixVkaZ87LIeKlE5gRAULm4wKRUpZqZWuV0SPrOe1U9g==" saltValue="J3546knpZLeowhtNglI/5w==" spinCount="100000" sheet="1" objects="1" scenarios="1"/>
  <mergeCells count="32">
    <mergeCell ref="B31:D31"/>
    <mergeCell ref="F31:J31"/>
    <mergeCell ref="B32:D32"/>
    <mergeCell ref="P19:P20"/>
    <mergeCell ref="J19:J21"/>
    <mergeCell ref="K19:K20"/>
    <mergeCell ref="N19:N20"/>
    <mergeCell ref="O19:O21"/>
    <mergeCell ref="C29:D29"/>
    <mergeCell ref="E29:O29"/>
    <mergeCell ref="B19:B29"/>
    <mergeCell ref="C19:D22"/>
    <mergeCell ref="E19:E22"/>
    <mergeCell ref="F19:F22"/>
    <mergeCell ref="G19:G22"/>
    <mergeCell ref="H19:H20"/>
    <mergeCell ref="O16:P16"/>
    <mergeCell ref="C1:F1"/>
    <mergeCell ref="B4:P4"/>
    <mergeCell ref="B8:B13"/>
    <mergeCell ref="C8:D10"/>
    <mergeCell ref="E8:E10"/>
    <mergeCell ref="F8:F10"/>
    <mergeCell ref="G8:G10"/>
    <mergeCell ref="H8:H9"/>
    <mergeCell ref="J8:J10"/>
    <mergeCell ref="K8:K9"/>
    <mergeCell ref="N8:N9"/>
    <mergeCell ref="O8:O10"/>
    <mergeCell ref="P8:P9"/>
    <mergeCell ref="C13:D13"/>
    <mergeCell ref="E13:O13"/>
  </mergeCells>
  <phoneticPr fontId="3"/>
  <pageMargins left="0.7" right="0.7" top="0.75" bottom="0.75" header="0.3" footer="0.3"/>
  <pageSetup paperSize="9" scale="53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ACBB5-7EED-4943-822C-CCA04C1657C0}">
  <dimension ref="B1:S62"/>
  <sheetViews>
    <sheetView view="pageBreakPreview" zoomScale="85" zoomScaleNormal="100" zoomScaleSheetLayoutView="85" workbookViewId="0">
      <selection activeCell="Q23" sqref="Q23"/>
    </sheetView>
  </sheetViews>
  <sheetFormatPr defaultColWidth="8.75" defaultRowHeight="18" x14ac:dyDescent="0.55000000000000004"/>
  <cols>
    <col min="1" max="1" width="1.08203125" customWidth="1"/>
    <col min="2" max="2" width="14.08203125" customWidth="1"/>
    <col min="3" max="3" width="3.5" bestFit="1" customWidth="1"/>
    <col min="4" max="4" width="13.5" customWidth="1"/>
    <col min="5" max="5" width="9.33203125" customWidth="1"/>
    <col min="6" max="6" width="9.58203125" customWidth="1"/>
    <col min="7" max="7" width="10.25" customWidth="1"/>
    <col min="8" max="8" width="11.75" bestFit="1" customWidth="1"/>
    <col min="9" max="9" width="8.08203125" bestFit="1" customWidth="1"/>
    <col min="10" max="10" width="4.83203125" customWidth="1"/>
    <col min="11" max="11" width="9.25" customWidth="1"/>
    <col min="12" max="12" width="7.58203125" bestFit="1" customWidth="1"/>
    <col min="13" max="14" width="8.83203125" bestFit="1" customWidth="1"/>
    <col min="15" max="15" width="10.75" bestFit="1" customWidth="1"/>
    <col min="16" max="16" width="8.08203125" bestFit="1" customWidth="1"/>
    <col min="17" max="17" width="10.08203125" bestFit="1" customWidth="1"/>
    <col min="19" max="19" width="11.08203125" customWidth="1"/>
  </cols>
  <sheetData>
    <row r="1" spans="2:19" ht="50.15" customHeight="1" thickBot="1" x14ac:dyDescent="0.6">
      <c r="B1" s="63" t="s">
        <v>0</v>
      </c>
      <c r="C1" s="113"/>
      <c r="D1" s="114"/>
      <c r="E1" s="114"/>
      <c r="F1" s="115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</row>
    <row r="2" spans="2:19" x14ac:dyDescent="0.55000000000000004">
      <c r="B2" t="s">
        <v>67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</row>
    <row r="3" spans="2:19" x14ac:dyDescent="0.55000000000000004"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</row>
    <row r="4" spans="2:19" ht="32" x14ac:dyDescent="0.55000000000000004">
      <c r="B4" s="155" t="s">
        <v>64</v>
      </c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64"/>
      <c r="S4" s="64"/>
    </row>
    <row r="5" spans="2:19" x14ac:dyDescent="0.55000000000000004"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</row>
    <row r="6" spans="2:19" ht="18" customHeight="1" x14ac:dyDescent="0.55000000000000004">
      <c r="B6" s="64"/>
      <c r="C6" s="64"/>
      <c r="D6" s="64"/>
      <c r="E6" s="64"/>
      <c r="F6" s="65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</row>
    <row r="7" spans="2:19" ht="18" customHeight="1" thickBot="1" x14ac:dyDescent="0.6">
      <c r="B7" s="64"/>
      <c r="C7" s="64"/>
      <c r="D7" s="64"/>
      <c r="E7" s="64"/>
      <c r="F7" s="64"/>
      <c r="G7" s="64"/>
      <c r="H7" s="66" t="s">
        <v>1</v>
      </c>
      <c r="I7" s="67"/>
      <c r="J7" s="67" t="s">
        <v>53</v>
      </c>
      <c r="K7" s="66" t="s">
        <v>54</v>
      </c>
      <c r="L7" s="66" t="s">
        <v>55</v>
      </c>
      <c r="M7" s="66" t="s">
        <v>5</v>
      </c>
      <c r="N7" s="66" t="s">
        <v>6</v>
      </c>
      <c r="O7" s="66" t="s">
        <v>56</v>
      </c>
      <c r="P7" s="66" t="s">
        <v>57</v>
      </c>
      <c r="Q7" s="64"/>
      <c r="R7" s="64"/>
      <c r="S7" s="64"/>
    </row>
    <row r="8" spans="2:19" ht="18" customHeight="1" x14ac:dyDescent="0.55000000000000004">
      <c r="B8" s="156" t="s">
        <v>7</v>
      </c>
      <c r="C8" s="159" t="s">
        <v>8</v>
      </c>
      <c r="D8" s="160"/>
      <c r="E8" s="165" t="s">
        <v>9</v>
      </c>
      <c r="F8" s="165" t="s">
        <v>10</v>
      </c>
      <c r="G8" s="167" t="s">
        <v>11</v>
      </c>
      <c r="H8" s="169" t="s">
        <v>12</v>
      </c>
      <c r="I8" s="68" t="s">
        <v>13</v>
      </c>
      <c r="J8" s="171" t="s">
        <v>14</v>
      </c>
      <c r="K8" s="173" t="s">
        <v>15</v>
      </c>
      <c r="L8" s="169" t="s">
        <v>58</v>
      </c>
      <c r="M8" s="38" t="s">
        <v>16</v>
      </c>
      <c r="N8" s="94" t="s">
        <v>17</v>
      </c>
      <c r="O8" s="134" t="s">
        <v>18</v>
      </c>
      <c r="P8" s="175" t="s">
        <v>19</v>
      </c>
      <c r="Q8" s="177" t="s">
        <v>20</v>
      </c>
      <c r="R8" s="64"/>
      <c r="S8" s="64"/>
    </row>
    <row r="9" spans="2:19" ht="18" customHeight="1" x14ac:dyDescent="0.55000000000000004">
      <c r="B9" s="157"/>
      <c r="C9" s="161"/>
      <c r="D9" s="162"/>
      <c r="E9" s="166"/>
      <c r="F9" s="166"/>
      <c r="G9" s="168"/>
      <c r="H9" s="170"/>
      <c r="I9" s="70" t="s">
        <v>21</v>
      </c>
      <c r="J9" s="170"/>
      <c r="K9" s="174"/>
      <c r="L9" s="170"/>
      <c r="M9" s="39" t="s">
        <v>22</v>
      </c>
      <c r="N9" s="95" t="s">
        <v>23</v>
      </c>
      <c r="O9" s="135"/>
      <c r="P9" s="176"/>
      <c r="Q9" s="178"/>
      <c r="R9" s="64"/>
      <c r="S9" s="64"/>
    </row>
    <row r="10" spans="2:19" ht="18" customHeight="1" x14ac:dyDescent="0.55000000000000004">
      <c r="B10" s="157"/>
      <c r="C10" s="163"/>
      <c r="D10" s="164"/>
      <c r="E10" s="166"/>
      <c r="F10" s="166"/>
      <c r="G10" s="168"/>
      <c r="H10" s="40" t="s">
        <v>24</v>
      </c>
      <c r="I10" s="71" t="s">
        <v>25</v>
      </c>
      <c r="J10" s="172"/>
      <c r="K10" s="71" t="s">
        <v>26</v>
      </c>
      <c r="L10" s="40" t="s">
        <v>59</v>
      </c>
      <c r="M10" s="40" t="s">
        <v>27</v>
      </c>
      <c r="N10" s="96" t="s">
        <v>28</v>
      </c>
      <c r="O10" s="40" t="s">
        <v>29</v>
      </c>
      <c r="P10" s="176"/>
      <c r="Q10" s="72" t="s">
        <v>60</v>
      </c>
      <c r="R10" s="64"/>
      <c r="S10" s="64"/>
    </row>
    <row r="11" spans="2:19" ht="18" customHeight="1" x14ac:dyDescent="0.55000000000000004">
      <c r="B11" s="157"/>
      <c r="C11" s="73">
        <v>1</v>
      </c>
      <c r="D11" s="6"/>
      <c r="E11" s="6"/>
      <c r="F11" s="46"/>
      <c r="G11" s="14"/>
      <c r="H11" s="15"/>
      <c r="I11" s="16"/>
      <c r="J11" s="16"/>
      <c r="K11" s="47"/>
      <c r="L11" s="107"/>
      <c r="M11" s="194"/>
      <c r="N11" s="16"/>
      <c r="O11" s="16"/>
      <c r="P11" s="16"/>
      <c r="Q11" s="79">
        <f>M11*N11*O11*P11</f>
        <v>0</v>
      </c>
      <c r="R11" s="80"/>
      <c r="S11" s="64"/>
    </row>
    <row r="12" spans="2:19" ht="18" customHeight="1" thickBot="1" x14ac:dyDescent="0.6">
      <c r="B12" s="157"/>
      <c r="C12" s="73">
        <v>2</v>
      </c>
      <c r="D12" s="69"/>
      <c r="E12" s="69"/>
      <c r="F12" s="69"/>
      <c r="G12" s="74"/>
      <c r="H12" s="75"/>
      <c r="I12" s="74"/>
      <c r="J12" s="74"/>
      <c r="K12" s="76"/>
      <c r="L12" s="77"/>
      <c r="M12" s="194"/>
      <c r="N12" s="74"/>
      <c r="O12" s="74"/>
      <c r="P12" s="74"/>
      <c r="Q12" s="81">
        <f>M12*N12*O12*P12</f>
        <v>0</v>
      </c>
      <c r="R12" s="64"/>
      <c r="S12" s="64"/>
    </row>
    <row r="13" spans="2:19" ht="18" customHeight="1" thickBot="1" x14ac:dyDescent="0.6">
      <c r="B13" s="158"/>
      <c r="C13" s="179" t="s">
        <v>32</v>
      </c>
      <c r="D13" s="180"/>
      <c r="E13" s="181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21">
        <f>SUM(Q11:Q12)</f>
        <v>0</v>
      </c>
      <c r="R13" s="64"/>
      <c r="S13" s="64"/>
    </row>
    <row r="14" spans="2:19" ht="18" customHeight="1" x14ac:dyDescent="0.55000000000000004">
      <c r="B14" s="64"/>
      <c r="C14" s="82"/>
      <c r="D14" s="82"/>
      <c r="E14" s="64"/>
      <c r="F14" s="64"/>
      <c r="G14" s="64"/>
      <c r="H14" s="83"/>
      <c r="I14" s="64"/>
      <c r="J14" s="64"/>
      <c r="K14" s="64"/>
      <c r="L14" s="64"/>
      <c r="M14" s="64"/>
      <c r="N14" s="64"/>
      <c r="O14" s="64"/>
      <c r="P14" s="64"/>
      <c r="Q14" s="84"/>
      <c r="R14" s="64"/>
      <c r="S14" s="64"/>
    </row>
    <row r="15" spans="2:19" ht="18" customHeight="1" x14ac:dyDescent="0.55000000000000004">
      <c r="B15" s="64"/>
      <c r="C15" s="82"/>
      <c r="D15" s="82"/>
      <c r="E15" s="64"/>
      <c r="F15" s="83" t="s">
        <v>62</v>
      </c>
      <c r="G15" s="64"/>
      <c r="H15" s="83"/>
      <c r="I15" s="64"/>
      <c r="J15" s="64"/>
      <c r="K15" s="64"/>
      <c r="L15" s="64"/>
      <c r="M15" s="64"/>
      <c r="N15" s="64"/>
      <c r="O15" s="64"/>
      <c r="P15" s="64"/>
      <c r="Q15" s="84"/>
      <c r="R15" s="64"/>
      <c r="S15" s="64"/>
    </row>
    <row r="16" spans="2:19" ht="18" customHeight="1" x14ac:dyDescent="0.55000000000000004">
      <c r="B16" s="64"/>
      <c r="C16" s="82"/>
      <c r="D16" s="82"/>
      <c r="E16" s="64"/>
      <c r="F16" s="83" t="s">
        <v>79</v>
      </c>
      <c r="G16" s="64"/>
      <c r="H16" s="83"/>
      <c r="I16" s="64"/>
      <c r="J16" s="64"/>
      <c r="K16" s="64"/>
      <c r="L16" s="64"/>
      <c r="M16" s="64"/>
      <c r="N16" s="64"/>
      <c r="O16" s="64"/>
      <c r="P16" s="64"/>
      <c r="Q16" s="84"/>
      <c r="R16" s="64"/>
      <c r="S16" s="64"/>
    </row>
    <row r="17" spans="2:19" ht="18" customHeight="1" x14ac:dyDescent="0.55000000000000004">
      <c r="B17" s="64"/>
      <c r="C17" s="64"/>
      <c r="D17" s="64"/>
      <c r="E17" s="64"/>
      <c r="F17" s="64"/>
      <c r="G17" s="64"/>
      <c r="H17" s="83"/>
      <c r="I17" s="64"/>
      <c r="J17" s="64"/>
      <c r="K17" s="64"/>
      <c r="L17" s="65"/>
      <c r="M17" s="183"/>
      <c r="N17" s="184"/>
      <c r="O17" s="184"/>
      <c r="P17" s="184"/>
      <c r="Q17" s="184"/>
      <c r="R17" s="64"/>
      <c r="S17" s="64"/>
    </row>
    <row r="18" spans="2:19" ht="18" customHeight="1" thickBot="1" x14ac:dyDescent="0.6">
      <c r="B18" s="64"/>
      <c r="C18" s="64"/>
      <c r="D18" s="64"/>
      <c r="E18" s="64"/>
      <c r="F18" s="65"/>
      <c r="G18" s="64"/>
      <c r="H18" s="66" t="s">
        <v>1</v>
      </c>
      <c r="I18" s="67"/>
      <c r="J18" s="67" t="s">
        <v>53</v>
      </c>
      <c r="K18" s="66" t="s">
        <v>54</v>
      </c>
      <c r="L18" s="66" t="s">
        <v>55</v>
      </c>
      <c r="M18" s="66" t="s">
        <v>5</v>
      </c>
      <c r="N18" s="66" t="s">
        <v>6</v>
      </c>
      <c r="O18" s="66" t="s">
        <v>56</v>
      </c>
      <c r="P18" s="66" t="s">
        <v>57</v>
      </c>
      <c r="Q18" s="64"/>
      <c r="R18" s="64"/>
      <c r="S18" s="64"/>
    </row>
    <row r="19" spans="2:19" ht="18" customHeight="1" x14ac:dyDescent="0.55000000000000004">
      <c r="B19" s="156" t="s">
        <v>33</v>
      </c>
      <c r="C19" s="120" t="s">
        <v>8</v>
      </c>
      <c r="D19" s="121"/>
      <c r="E19" s="130" t="s">
        <v>9</v>
      </c>
      <c r="F19" s="130" t="s">
        <v>10</v>
      </c>
      <c r="G19" s="145" t="s">
        <v>11</v>
      </c>
      <c r="H19" s="169" t="s">
        <v>12</v>
      </c>
      <c r="I19" s="68" t="s">
        <v>13</v>
      </c>
      <c r="J19" s="171" t="s">
        <v>14</v>
      </c>
      <c r="K19" s="173" t="s">
        <v>15</v>
      </c>
      <c r="L19" s="169" t="s">
        <v>58</v>
      </c>
      <c r="M19" s="52" t="s">
        <v>16</v>
      </c>
      <c r="N19" s="5" t="s">
        <v>17</v>
      </c>
      <c r="O19" s="134" t="s">
        <v>18</v>
      </c>
      <c r="P19" s="136" t="s">
        <v>19</v>
      </c>
      <c r="Q19" s="138" t="s">
        <v>63</v>
      </c>
      <c r="R19" s="64"/>
      <c r="S19" s="64"/>
    </row>
    <row r="20" spans="2:19" ht="18" customHeight="1" x14ac:dyDescent="0.55000000000000004">
      <c r="B20" s="185"/>
      <c r="C20" s="122"/>
      <c r="D20" s="123"/>
      <c r="E20" s="131"/>
      <c r="F20" s="131"/>
      <c r="G20" s="146"/>
      <c r="H20" s="170"/>
      <c r="I20" s="70" t="s">
        <v>21</v>
      </c>
      <c r="J20" s="170"/>
      <c r="K20" s="174"/>
      <c r="L20" s="170"/>
      <c r="M20" s="53" t="s">
        <v>22</v>
      </c>
      <c r="N20" s="8" t="s">
        <v>23</v>
      </c>
      <c r="O20" s="135"/>
      <c r="P20" s="137"/>
      <c r="Q20" s="139"/>
      <c r="R20" s="64"/>
      <c r="S20" s="64"/>
    </row>
    <row r="21" spans="2:19" ht="18" customHeight="1" x14ac:dyDescent="0.55000000000000004">
      <c r="B21" s="185"/>
      <c r="C21" s="122"/>
      <c r="D21" s="123"/>
      <c r="E21" s="131"/>
      <c r="F21" s="131"/>
      <c r="G21" s="146"/>
      <c r="H21" s="54" t="s">
        <v>24</v>
      </c>
      <c r="I21" s="70" t="s">
        <v>25</v>
      </c>
      <c r="J21" s="170"/>
      <c r="K21" s="70" t="s">
        <v>34</v>
      </c>
      <c r="L21" s="40" t="s">
        <v>59</v>
      </c>
      <c r="M21" s="54" t="s">
        <v>27</v>
      </c>
      <c r="N21" s="8" t="s">
        <v>28</v>
      </c>
      <c r="O21" s="54" t="s">
        <v>29</v>
      </c>
      <c r="P21" s="144"/>
      <c r="Q21" s="9" t="s">
        <v>30</v>
      </c>
      <c r="R21" s="44" t="s">
        <v>52</v>
      </c>
      <c r="S21" s="64"/>
    </row>
    <row r="22" spans="2:19" ht="18" customHeight="1" x14ac:dyDescent="0.55000000000000004">
      <c r="B22" s="185"/>
      <c r="C22" s="124"/>
      <c r="D22" s="125"/>
      <c r="E22" s="133"/>
      <c r="F22" s="133"/>
      <c r="G22" s="147"/>
      <c r="H22" s="40"/>
      <c r="I22" s="71"/>
      <c r="J22" s="40"/>
      <c r="K22" s="71"/>
      <c r="L22" s="40" t="s">
        <v>77</v>
      </c>
      <c r="M22" s="55" t="s">
        <v>72</v>
      </c>
      <c r="N22" s="11"/>
      <c r="O22" s="100"/>
      <c r="P22" s="56"/>
      <c r="Q22" s="100"/>
      <c r="R22" s="44" t="s">
        <v>71</v>
      </c>
      <c r="S22" s="64"/>
    </row>
    <row r="23" spans="2:19" ht="18" customHeight="1" x14ac:dyDescent="0.55000000000000004">
      <c r="B23" s="185"/>
      <c r="C23" s="73">
        <v>1</v>
      </c>
      <c r="D23" s="6"/>
      <c r="E23" s="6"/>
      <c r="F23" s="46"/>
      <c r="G23" s="14"/>
      <c r="H23" s="109"/>
      <c r="I23" s="58"/>
      <c r="J23" s="59"/>
      <c r="K23" s="60"/>
      <c r="L23" s="107"/>
      <c r="M23" s="194"/>
      <c r="N23" s="16"/>
      <c r="O23" s="16"/>
      <c r="P23" s="16"/>
      <c r="Q23" s="86">
        <f>M23*N23*O23*P23</f>
        <v>0</v>
      </c>
      <c r="R23" s="87"/>
      <c r="S23" s="64"/>
    </row>
    <row r="24" spans="2:19" ht="18" customHeight="1" x14ac:dyDescent="0.55000000000000004">
      <c r="B24" s="185"/>
      <c r="C24" s="73">
        <v>2</v>
      </c>
      <c r="D24" s="46"/>
      <c r="E24" s="6"/>
      <c r="F24" s="46"/>
      <c r="G24" s="16"/>
      <c r="H24" s="110"/>
      <c r="I24" s="16"/>
      <c r="J24" s="16"/>
      <c r="K24" s="47"/>
      <c r="L24" s="16"/>
      <c r="M24" s="194"/>
      <c r="N24" s="16"/>
      <c r="O24" s="16"/>
      <c r="P24" s="16"/>
      <c r="Q24" s="86">
        <f t="shared" ref="Q24:Q28" si="0">M24*N24*O24*P24</f>
        <v>0</v>
      </c>
      <c r="R24" s="80"/>
      <c r="S24" s="64"/>
    </row>
    <row r="25" spans="2:19" ht="18" customHeight="1" x14ac:dyDescent="0.55000000000000004">
      <c r="B25" s="185"/>
      <c r="C25" s="73">
        <v>3</v>
      </c>
      <c r="D25" s="14"/>
      <c r="E25" s="6"/>
      <c r="F25" s="6"/>
      <c r="G25" s="16"/>
      <c r="H25" s="111"/>
      <c r="I25" s="25"/>
      <c r="J25" s="25"/>
      <c r="K25" s="19"/>
      <c r="L25" s="107"/>
      <c r="M25" s="194"/>
      <c r="N25" s="16"/>
      <c r="O25" s="16"/>
      <c r="P25" s="16"/>
      <c r="Q25" s="86">
        <f t="shared" si="0"/>
        <v>0</v>
      </c>
      <c r="R25" s="87"/>
      <c r="S25" s="64"/>
    </row>
    <row r="26" spans="2:19" ht="18" customHeight="1" x14ac:dyDescent="0.55000000000000004">
      <c r="B26" s="185"/>
      <c r="C26" s="73">
        <v>4</v>
      </c>
      <c r="D26" s="85"/>
      <c r="E26" s="69"/>
      <c r="F26" s="69"/>
      <c r="G26" s="74"/>
      <c r="H26" s="75"/>
      <c r="I26" s="74"/>
      <c r="J26" s="74"/>
      <c r="K26" s="76"/>
      <c r="L26" s="77"/>
      <c r="M26" s="194"/>
      <c r="N26" s="74"/>
      <c r="O26" s="74"/>
      <c r="P26" s="74"/>
      <c r="Q26" s="86">
        <f t="shared" si="0"/>
        <v>0</v>
      </c>
      <c r="R26" s="64"/>
      <c r="S26" s="64"/>
    </row>
    <row r="27" spans="2:19" ht="18" customHeight="1" x14ac:dyDescent="0.55000000000000004">
      <c r="B27" s="185"/>
      <c r="C27" s="73">
        <v>5</v>
      </c>
      <c r="D27" s="85"/>
      <c r="E27" s="69"/>
      <c r="F27" s="69"/>
      <c r="G27" s="74"/>
      <c r="H27" s="75"/>
      <c r="I27" s="74"/>
      <c r="J27" s="74"/>
      <c r="K27" s="76"/>
      <c r="L27" s="90"/>
      <c r="M27" s="194"/>
      <c r="N27" s="74"/>
      <c r="O27" s="74"/>
      <c r="P27" s="74"/>
      <c r="Q27" s="86">
        <f t="shared" si="0"/>
        <v>0</v>
      </c>
      <c r="R27" s="64"/>
      <c r="S27" s="64"/>
    </row>
    <row r="28" spans="2:19" ht="18" customHeight="1" thickBot="1" x14ac:dyDescent="0.6">
      <c r="B28" s="185"/>
      <c r="C28" s="73">
        <v>6</v>
      </c>
      <c r="D28" s="85"/>
      <c r="E28" s="69"/>
      <c r="F28" s="69"/>
      <c r="G28" s="74"/>
      <c r="H28" s="88"/>
      <c r="I28" s="89"/>
      <c r="J28" s="89"/>
      <c r="K28" s="76"/>
      <c r="L28" s="77"/>
      <c r="M28" s="194"/>
      <c r="N28" s="74"/>
      <c r="O28" s="74"/>
      <c r="P28" s="74"/>
      <c r="Q28" s="86">
        <f t="shared" si="0"/>
        <v>0</v>
      </c>
      <c r="R28" s="64"/>
      <c r="S28" s="64"/>
    </row>
    <row r="29" spans="2:19" ht="18" customHeight="1" thickBot="1" x14ac:dyDescent="0.6">
      <c r="B29" s="186"/>
      <c r="C29" s="179" t="s">
        <v>32</v>
      </c>
      <c r="D29" s="180"/>
      <c r="E29" s="181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42">
        <f>SUM(Q23:Q28)</f>
        <v>0</v>
      </c>
      <c r="R29" s="64"/>
      <c r="S29" s="64"/>
    </row>
    <row r="30" spans="2:19" ht="18" customHeight="1" thickBot="1" x14ac:dyDescent="0.6">
      <c r="B30" s="91"/>
      <c r="C30" s="92"/>
      <c r="D30" s="92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93"/>
      <c r="R30" s="64"/>
      <c r="S30" s="64"/>
    </row>
    <row r="31" spans="2:19" ht="23.25" customHeight="1" x14ac:dyDescent="0.55000000000000004">
      <c r="B31" s="148" t="s">
        <v>74</v>
      </c>
      <c r="C31" s="149"/>
      <c r="D31" s="149"/>
      <c r="E31" s="29">
        <f>Q13</f>
        <v>0</v>
      </c>
      <c r="F31" s="150" t="s">
        <v>76</v>
      </c>
      <c r="G31" s="150"/>
      <c r="H31" s="150"/>
      <c r="I31" s="150"/>
      <c r="J31" s="150"/>
      <c r="K31" s="29">
        <f>H24</f>
        <v>0</v>
      </c>
      <c r="L31" s="30" t="s">
        <v>75</v>
      </c>
      <c r="M31" s="30"/>
      <c r="N31" s="30"/>
      <c r="O31" s="30"/>
      <c r="P31" s="105"/>
      <c r="Q31" s="31"/>
      <c r="R31" s="64"/>
      <c r="S31" s="64"/>
    </row>
    <row r="32" spans="2:19" ht="23.25" customHeight="1" thickBot="1" x14ac:dyDescent="0.6">
      <c r="B32" s="151"/>
      <c r="C32" s="152"/>
      <c r="D32" s="152"/>
      <c r="E32" s="32"/>
      <c r="F32" s="33"/>
      <c r="G32" s="34"/>
      <c r="H32" s="35"/>
      <c r="I32" s="33"/>
      <c r="J32" s="33"/>
      <c r="K32" s="33"/>
      <c r="L32" s="33"/>
      <c r="M32" s="33"/>
      <c r="N32" s="33"/>
      <c r="O32" s="33"/>
      <c r="P32" s="106"/>
      <c r="Q32" s="36"/>
      <c r="R32" s="64"/>
      <c r="S32" s="64"/>
    </row>
    <row r="33" spans="2:19" ht="18" customHeight="1" x14ac:dyDescent="0.55000000000000004">
      <c r="B33" s="64"/>
      <c r="C33" s="82"/>
      <c r="D33" s="82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87"/>
      <c r="R33" s="64"/>
      <c r="S33" s="64"/>
    </row>
    <row r="34" spans="2:19" ht="18" customHeight="1" x14ac:dyDescent="0.55000000000000004">
      <c r="B34" s="64" t="s">
        <v>42</v>
      </c>
      <c r="C34" s="82"/>
      <c r="D34" s="82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</row>
    <row r="35" spans="2:19" ht="18" customHeight="1" x14ac:dyDescent="0.55000000000000004">
      <c r="B35" s="64"/>
      <c r="C35" s="67"/>
      <c r="D35" s="67"/>
      <c r="E35" s="67"/>
      <c r="F35" s="67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</row>
    <row r="36" spans="2:19" x14ac:dyDescent="0.55000000000000004"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</row>
    <row r="37" spans="2:19" x14ac:dyDescent="0.55000000000000004"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</row>
    <row r="38" spans="2:19" x14ac:dyDescent="0.55000000000000004"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</row>
    <row r="39" spans="2:19" x14ac:dyDescent="0.55000000000000004"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</row>
    <row r="40" spans="2:19" x14ac:dyDescent="0.55000000000000004"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</row>
    <row r="41" spans="2:19" x14ac:dyDescent="0.55000000000000004"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</row>
    <row r="42" spans="2:19" x14ac:dyDescent="0.55000000000000004"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</row>
    <row r="43" spans="2:19" x14ac:dyDescent="0.55000000000000004"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</row>
    <row r="44" spans="2:19" x14ac:dyDescent="0.55000000000000004"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</row>
    <row r="45" spans="2:19" x14ac:dyDescent="0.55000000000000004"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</row>
    <row r="46" spans="2:19" ht="20" x14ac:dyDescent="0.55000000000000004">
      <c r="B46" s="64" t="s">
        <v>43</v>
      </c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</row>
    <row r="47" spans="2:19" x14ac:dyDescent="0.55000000000000004">
      <c r="B47" s="187"/>
      <c r="C47" s="188"/>
      <c r="D47" s="188"/>
      <c r="E47" s="188"/>
      <c r="F47" s="188"/>
      <c r="G47" s="188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</row>
    <row r="48" spans="2:19" x14ac:dyDescent="0.55000000000000004"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</row>
    <row r="49" spans="2:19" x14ac:dyDescent="0.55000000000000004"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</row>
    <row r="50" spans="2:19" x14ac:dyDescent="0.55000000000000004"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</row>
    <row r="51" spans="2:19" x14ac:dyDescent="0.55000000000000004"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</row>
    <row r="52" spans="2:19" x14ac:dyDescent="0.55000000000000004"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</row>
    <row r="53" spans="2:19" x14ac:dyDescent="0.55000000000000004"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</row>
    <row r="54" spans="2:19" x14ac:dyDescent="0.55000000000000004"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</row>
    <row r="55" spans="2:19" x14ac:dyDescent="0.55000000000000004"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</row>
    <row r="56" spans="2:19" x14ac:dyDescent="0.55000000000000004"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</row>
    <row r="57" spans="2:19" x14ac:dyDescent="0.55000000000000004"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</row>
    <row r="58" spans="2:19" x14ac:dyDescent="0.55000000000000004"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</row>
    <row r="59" spans="2:19" ht="47.25" customHeight="1" x14ac:dyDescent="0.55000000000000004"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</row>
    <row r="60" spans="2:19" x14ac:dyDescent="0.55000000000000004"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</row>
    <row r="61" spans="2:19" x14ac:dyDescent="0.55000000000000004"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</row>
    <row r="62" spans="2:19" x14ac:dyDescent="0.55000000000000004"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</row>
  </sheetData>
  <mergeCells count="35">
    <mergeCell ref="B32:D32"/>
    <mergeCell ref="B47:G47"/>
    <mergeCell ref="O19:O20"/>
    <mergeCell ref="P19:P21"/>
    <mergeCell ref="Q19:Q20"/>
    <mergeCell ref="C29:D29"/>
    <mergeCell ref="E29:P29"/>
    <mergeCell ref="B31:D31"/>
    <mergeCell ref="F31:J31"/>
    <mergeCell ref="M17:Q17"/>
    <mergeCell ref="B19:B29"/>
    <mergeCell ref="C19:D22"/>
    <mergeCell ref="E19:E22"/>
    <mergeCell ref="F19:F22"/>
    <mergeCell ref="G19:G22"/>
    <mergeCell ref="H19:H20"/>
    <mergeCell ref="J19:J21"/>
    <mergeCell ref="K19:K20"/>
    <mergeCell ref="L19:L20"/>
    <mergeCell ref="C1:F1"/>
    <mergeCell ref="B4:Q4"/>
    <mergeCell ref="B8:B13"/>
    <mergeCell ref="C8:D10"/>
    <mergeCell ref="E8:E10"/>
    <mergeCell ref="F8:F10"/>
    <mergeCell ref="G8:G10"/>
    <mergeCell ref="H8:H9"/>
    <mergeCell ref="J8:J10"/>
    <mergeCell ref="K8:K9"/>
    <mergeCell ref="L8:L9"/>
    <mergeCell ref="O8:O9"/>
    <mergeCell ref="P8:P10"/>
    <mergeCell ref="Q8:Q9"/>
    <mergeCell ref="C13:D13"/>
    <mergeCell ref="E13:P13"/>
  </mergeCells>
  <phoneticPr fontId="3"/>
  <pageMargins left="0.7" right="0.7" top="0.75" bottom="0.75" header="0.3" footer="0.3"/>
  <pageSetup paperSize="9" scale="41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C2A6D-8E13-466C-B688-CCD740863EB3}">
  <sheetPr>
    <tabColor theme="6" tint="0.79998168889431442"/>
  </sheetPr>
  <dimension ref="B1:S62"/>
  <sheetViews>
    <sheetView view="pageBreakPreview" topLeftCell="B4" zoomScaleNormal="100" zoomScaleSheetLayoutView="100" workbookViewId="0">
      <selection activeCell="M26" sqref="M26:P26"/>
    </sheetView>
  </sheetViews>
  <sheetFormatPr defaultColWidth="8.75" defaultRowHeight="18" x14ac:dyDescent="0.55000000000000004"/>
  <cols>
    <col min="1" max="1" width="1.08203125" customWidth="1"/>
    <col min="2" max="2" width="14.08203125" customWidth="1"/>
    <col min="3" max="3" width="3.5" bestFit="1" customWidth="1"/>
    <col min="4" max="4" width="13.5" customWidth="1"/>
    <col min="5" max="5" width="9.33203125" customWidth="1"/>
    <col min="6" max="6" width="9.58203125" customWidth="1"/>
    <col min="7" max="7" width="10.25" customWidth="1"/>
    <col min="8" max="8" width="11.75" bestFit="1" customWidth="1"/>
    <col min="9" max="9" width="8.08203125" bestFit="1" customWidth="1"/>
    <col min="10" max="10" width="4.83203125" customWidth="1"/>
    <col min="11" max="11" width="9.25" customWidth="1"/>
    <col min="12" max="12" width="7.58203125" bestFit="1" customWidth="1"/>
    <col min="13" max="14" width="8.83203125" bestFit="1" customWidth="1"/>
    <col min="15" max="15" width="10.75" bestFit="1" customWidth="1"/>
    <col min="16" max="16" width="8.08203125" bestFit="1" customWidth="1"/>
    <col min="17" max="17" width="10.08203125" bestFit="1" customWidth="1"/>
    <col min="19" max="19" width="11.08203125" customWidth="1"/>
  </cols>
  <sheetData>
    <row r="1" spans="2:19" ht="50.15" customHeight="1" thickBot="1" x14ac:dyDescent="0.6">
      <c r="B1" s="63" t="s">
        <v>0</v>
      </c>
      <c r="C1" s="113" t="s">
        <v>61</v>
      </c>
      <c r="D1" s="114"/>
      <c r="E1" s="114"/>
      <c r="F1" s="115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</row>
    <row r="2" spans="2:19" x14ac:dyDescent="0.55000000000000004">
      <c r="B2" t="s">
        <v>67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</row>
    <row r="3" spans="2:19" x14ac:dyDescent="0.55000000000000004"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</row>
    <row r="4" spans="2:19" ht="32" x14ac:dyDescent="0.55000000000000004">
      <c r="B4" s="155" t="s">
        <v>65</v>
      </c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64"/>
      <c r="S4" s="64"/>
    </row>
    <row r="5" spans="2:19" x14ac:dyDescent="0.55000000000000004"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</row>
    <row r="6" spans="2:19" ht="18" customHeight="1" x14ac:dyDescent="0.55000000000000004">
      <c r="B6" s="64"/>
      <c r="C6" s="64"/>
      <c r="D6" s="64"/>
      <c r="E6" s="64"/>
      <c r="F6" s="65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</row>
    <row r="7" spans="2:19" ht="18" customHeight="1" thickBot="1" x14ac:dyDescent="0.6">
      <c r="B7" s="64"/>
      <c r="C7" s="64"/>
      <c r="D7" s="64"/>
      <c r="E7" s="64"/>
      <c r="F7" s="64"/>
      <c r="G7" s="64"/>
      <c r="H7" s="66" t="s">
        <v>1</v>
      </c>
      <c r="I7" s="67"/>
      <c r="J7" s="67" t="s">
        <v>53</v>
      </c>
      <c r="K7" s="66" t="s">
        <v>54</v>
      </c>
      <c r="L7" s="66" t="s">
        <v>55</v>
      </c>
      <c r="M7" s="66" t="s">
        <v>5</v>
      </c>
      <c r="N7" s="66" t="s">
        <v>6</v>
      </c>
      <c r="O7" s="66" t="s">
        <v>56</v>
      </c>
      <c r="P7" s="66" t="s">
        <v>57</v>
      </c>
      <c r="Q7" s="64"/>
      <c r="R7" s="64"/>
      <c r="S7" s="64"/>
    </row>
    <row r="8" spans="2:19" ht="18" customHeight="1" x14ac:dyDescent="0.55000000000000004">
      <c r="B8" s="156" t="s">
        <v>7</v>
      </c>
      <c r="C8" s="159" t="s">
        <v>8</v>
      </c>
      <c r="D8" s="160"/>
      <c r="E8" s="165" t="s">
        <v>9</v>
      </c>
      <c r="F8" s="165" t="s">
        <v>10</v>
      </c>
      <c r="G8" s="167" t="s">
        <v>11</v>
      </c>
      <c r="H8" s="169" t="s">
        <v>12</v>
      </c>
      <c r="I8" s="68" t="s">
        <v>13</v>
      </c>
      <c r="J8" s="171" t="s">
        <v>14</v>
      </c>
      <c r="K8" s="173" t="s">
        <v>15</v>
      </c>
      <c r="L8" s="169" t="s">
        <v>58</v>
      </c>
      <c r="M8" s="38" t="s">
        <v>16</v>
      </c>
      <c r="N8" s="94" t="s">
        <v>17</v>
      </c>
      <c r="O8" s="134" t="s">
        <v>18</v>
      </c>
      <c r="P8" s="175" t="s">
        <v>19</v>
      </c>
      <c r="Q8" s="177" t="s">
        <v>20</v>
      </c>
      <c r="R8" s="64"/>
      <c r="S8" s="64"/>
    </row>
    <row r="9" spans="2:19" ht="18" customHeight="1" x14ac:dyDescent="0.55000000000000004">
      <c r="B9" s="157"/>
      <c r="C9" s="161"/>
      <c r="D9" s="162"/>
      <c r="E9" s="166"/>
      <c r="F9" s="166"/>
      <c r="G9" s="168"/>
      <c r="H9" s="170"/>
      <c r="I9" s="70" t="s">
        <v>21</v>
      </c>
      <c r="J9" s="170"/>
      <c r="K9" s="174"/>
      <c r="L9" s="170"/>
      <c r="M9" s="39" t="s">
        <v>22</v>
      </c>
      <c r="N9" s="95" t="s">
        <v>23</v>
      </c>
      <c r="O9" s="135"/>
      <c r="P9" s="176"/>
      <c r="Q9" s="178"/>
      <c r="R9" s="64"/>
      <c r="S9" s="64"/>
    </row>
    <row r="10" spans="2:19" ht="18" customHeight="1" x14ac:dyDescent="0.55000000000000004">
      <c r="B10" s="157"/>
      <c r="C10" s="163"/>
      <c r="D10" s="164"/>
      <c r="E10" s="166"/>
      <c r="F10" s="166"/>
      <c r="G10" s="168"/>
      <c r="H10" s="40" t="s">
        <v>24</v>
      </c>
      <c r="I10" s="71" t="s">
        <v>25</v>
      </c>
      <c r="J10" s="172"/>
      <c r="K10" s="71" t="s">
        <v>26</v>
      </c>
      <c r="L10" s="40" t="s">
        <v>59</v>
      </c>
      <c r="M10" s="40" t="s">
        <v>27</v>
      </c>
      <c r="N10" s="96" t="s">
        <v>28</v>
      </c>
      <c r="O10" s="40" t="s">
        <v>29</v>
      </c>
      <c r="P10" s="176"/>
      <c r="Q10" s="72" t="s">
        <v>60</v>
      </c>
      <c r="R10" s="64"/>
      <c r="S10" s="64"/>
    </row>
    <row r="11" spans="2:19" ht="18" customHeight="1" x14ac:dyDescent="0.55000000000000004">
      <c r="B11" s="157"/>
      <c r="C11" s="73">
        <v>1</v>
      </c>
      <c r="D11" s="6" t="s">
        <v>46</v>
      </c>
      <c r="E11" s="6" t="s">
        <v>44</v>
      </c>
      <c r="F11" s="46" t="s">
        <v>45</v>
      </c>
      <c r="G11" s="14" t="s">
        <v>31</v>
      </c>
      <c r="H11" s="15">
        <v>87</v>
      </c>
      <c r="I11" s="16">
        <v>100</v>
      </c>
      <c r="J11" s="16">
        <v>589</v>
      </c>
      <c r="K11" s="47">
        <v>176.7</v>
      </c>
      <c r="L11" s="97">
        <v>7.85</v>
      </c>
      <c r="M11" s="194">
        <f>H11/L11/1000*J11</f>
        <v>6.5277707006369434</v>
      </c>
      <c r="N11" s="43">
        <v>33.4</v>
      </c>
      <c r="O11" s="43">
        <v>1.8700000000000001E-2</v>
      </c>
      <c r="P11" s="43">
        <f>44/12</f>
        <v>3.6666666666666665</v>
      </c>
      <c r="Q11" s="79">
        <f>M11*N11*O11*P11</f>
        <v>14.949421755414013</v>
      </c>
      <c r="R11" s="80"/>
      <c r="S11" s="64"/>
    </row>
    <row r="12" spans="2:19" ht="18" customHeight="1" thickBot="1" x14ac:dyDescent="0.6">
      <c r="B12" s="157"/>
      <c r="C12" s="73">
        <v>2</v>
      </c>
      <c r="D12" s="69"/>
      <c r="E12" s="69"/>
      <c r="F12" s="69"/>
      <c r="G12" s="74"/>
      <c r="H12" s="75"/>
      <c r="I12" s="74"/>
      <c r="J12" s="74"/>
      <c r="K12" s="76"/>
      <c r="L12" s="77"/>
      <c r="M12" s="194"/>
      <c r="N12" s="74"/>
      <c r="O12" s="74"/>
      <c r="P12" s="74">
        <f>44/12</f>
        <v>3.6666666666666665</v>
      </c>
      <c r="Q12" s="81">
        <f>M12*N12*O12*P12</f>
        <v>0</v>
      </c>
      <c r="R12" s="64"/>
      <c r="S12" s="64"/>
    </row>
    <row r="13" spans="2:19" ht="18" customHeight="1" thickBot="1" x14ac:dyDescent="0.6">
      <c r="B13" s="158"/>
      <c r="C13" s="179" t="s">
        <v>32</v>
      </c>
      <c r="D13" s="180"/>
      <c r="E13" s="181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21">
        <f>SUM(Q11:Q12)</f>
        <v>14.949421755414013</v>
      </c>
      <c r="R13" s="64"/>
      <c r="S13" s="64"/>
    </row>
    <row r="14" spans="2:19" ht="18" customHeight="1" x14ac:dyDescent="0.55000000000000004">
      <c r="B14" s="64"/>
      <c r="C14" s="82"/>
      <c r="D14" s="82"/>
      <c r="E14" s="64"/>
      <c r="F14" s="64"/>
      <c r="G14" s="64"/>
      <c r="H14" s="83"/>
      <c r="I14" s="64"/>
      <c r="J14" s="64"/>
      <c r="K14" s="64"/>
      <c r="L14" s="64"/>
      <c r="M14" s="64"/>
      <c r="N14" s="64"/>
      <c r="O14" s="64"/>
      <c r="P14" s="64"/>
      <c r="Q14" s="84"/>
      <c r="R14" s="64"/>
      <c r="S14" s="64"/>
    </row>
    <row r="15" spans="2:19" ht="18" customHeight="1" x14ac:dyDescent="0.55000000000000004">
      <c r="B15" s="64"/>
      <c r="C15" s="82"/>
      <c r="D15" s="82"/>
      <c r="E15" s="64"/>
      <c r="F15" s="83" t="s">
        <v>62</v>
      </c>
      <c r="G15" s="64"/>
      <c r="H15" s="83"/>
      <c r="I15" s="64"/>
      <c r="J15" s="64"/>
      <c r="K15" s="64"/>
      <c r="L15" s="64"/>
      <c r="M15" s="64"/>
      <c r="N15" s="64"/>
      <c r="O15" s="64"/>
      <c r="P15" s="64"/>
      <c r="Q15" s="84"/>
      <c r="R15" s="64"/>
      <c r="S15" s="64"/>
    </row>
    <row r="16" spans="2:19" ht="18" customHeight="1" x14ac:dyDescent="0.55000000000000004">
      <c r="B16" s="64"/>
      <c r="C16" s="82"/>
      <c r="D16" s="82"/>
      <c r="E16" s="64"/>
      <c r="F16" s="83" t="s">
        <v>79</v>
      </c>
      <c r="G16" s="64"/>
      <c r="H16" s="83"/>
      <c r="I16" s="64"/>
      <c r="J16" s="64"/>
      <c r="K16" s="64"/>
      <c r="L16" s="64"/>
      <c r="M16" s="64"/>
      <c r="N16" s="64"/>
      <c r="O16" s="64"/>
      <c r="P16" s="64"/>
      <c r="Q16" s="84"/>
      <c r="R16" s="64"/>
      <c r="S16" s="64"/>
    </row>
    <row r="17" spans="2:19" ht="18" customHeight="1" x14ac:dyDescent="0.55000000000000004">
      <c r="B17" s="64"/>
      <c r="C17" s="64"/>
      <c r="D17" s="64"/>
      <c r="E17" s="64"/>
      <c r="F17" s="64"/>
      <c r="G17" s="64"/>
      <c r="H17" s="83"/>
      <c r="I17" s="64"/>
      <c r="J17" s="64"/>
      <c r="K17" s="64"/>
      <c r="L17" s="65"/>
      <c r="M17" s="183"/>
      <c r="N17" s="184"/>
      <c r="O17" s="184"/>
      <c r="P17" s="184"/>
      <c r="Q17" s="184"/>
      <c r="R17" s="64"/>
      <c r="S17" s="64"/>
    </row>
    <row r="18" spans="2:19" ht="18" customHeight="1" thickBot="1" x14ac:dyDescent="0.6">
      <c r="B18" s="64"/>
      <c r="C18" s="64"/>
      <c r="D18" s="64"/>
      <c r="E18" s="64"/>
      <c r="F18" s="65"/>
      <c r="G18" s="64"/>
      <c r="H18" s="66" t="s">
        <v>1</v>
      </c>
      <c r="I18" s="67"/>
      <c r="J18" s="67" t="s">
        <v>53</v>
      </c>
      <c r="K18" s="66" t="s">
        <v>54</v>
      </c>
      <c r="L18" s="66" t="s">
        <v>55</v>
      </c>
      <c r="M18" s="66" t="s">
        <v>5</v>
      </c>
      <c r="N18" s="66" t="s">
        <v>6</v>
      </c>
      <c r="O18" s="66" t="s">
        <v>56</v>
      </c>
      <c r="P18" s="66" t="s">
        <v>57</v>
      </c>
      <c r="Q18" s="64"/>
      <c r="R18" s="64"/>
      <c r="S18" s="64"/>
    </row>
    <row r="19" spans="2:19" ht="18" customHeight="1" x14ac:dyDescent="0.55000000000000004">
      <c r="B19" s="156" t="s">
        <v>33</v>
      </c>
      <c r="C19" s="120" t="s">
        <v>8</v>
      </c>
      <c r="D19" s="121"/>
      <c r="E19" s="130" t="s">
        <v>9</v>
      </c>
      <c r="F19" s="130" t="s">
        <v>10</v>
      </c>
      <c r="G19" s="145" t="s">
        <v>11</v>
      </c>
      <c r="H19" s="169" t="s">
        <v>12</v>
      </c>
      <c r="I19" s="68" t="s">
        <v>13</v>
      </c>
      <c r="J19" s="171" t="s">
        <v>14</v>
      </c>
      <c r="K19" s="173" t="s">
        <v>15</v>
      </c>
      <c r="L19" s="169" t="s">
        <v>58</v>
      </c>
      <c r="M19" s="52" t="s">
        <v>16</v>
      </c>
      <c r="N19" s="5" t="s">
        <v>17</v>
      </c>
      <c r="O19" s="134" t="s">
        <v>18</v>
      </c>
      <c r="P19" s="136" t="s">
        <v>19</v>
      </c>
      <c r="Q19" s="138" t="s">
        <v>63</v>
      </c>
      <c r="R19" s="64"/>
      <c r="S19" s="64"/>
    </row>
    <row r="20" spans="2:19" ht="18" customHeight="1" x14ac:dyDescent="0.55000000000000004">
      <c r="B20" s="185"/>
      <c r="C20" s="122"/>
      <c r="D20" s="123"/>
      <c r="E20" s="131"/>
      <c r="F20" s="131"/>
      <c r="G20" s="146"/>
      <c r="H20" s="170"/>
      <c r="I20" s="70" t="s">
        <v>21</v>
      </c>
      <c r="J20" s="170"/>
      <c r="K20" s="174"/>
      <c r="L20" s="170"/>
      <c r="M20" s="53" t="s">
        <v>22</v>
      </c>
      <c r="N20" s="8" t="s">
        <v>23</v>
      </c>
      <c r="O20" s="135"/>
      <c r="P20" s="137"/>
      <c r="Q20" s="139"/>
      <c r="R20" s="64"/>
      <c r="S20" s="64"/>
    </row>
    <row r="21" spans="2:19" ht="18" customHeight="1" x14ac:dyDescent="0.55000000000000004">
      <c r="B21" s="185"/>
      <c r="C21" s="122"/>
      <c r="D21" s="123"/>
      <c r="E21" s="131"/>
      <c r="F21" s="131"/>
      <c r="G21" s="146"/>
      <c r="H21" s="54" t="s">
        <v>24</v>
      </c>
      <c r="I21" s="70" t="s">
        <v>25</v>
      </c>
      <c r="J21" s="170"/>
      <c r="K21" s="70" t="s">
        <v>34</v>
      </c>
      <c r="L21" s="40" t="s">
        <v>59</v>
      </c>
      <c r="M21" s="54" t="s">
        <v>27</v>
      </c>
      <c r="N21" s="8" t="s">
        <v>28</v>
      </c>
      <c r="O21" s="54" t="s">
        <v>29</v>
      </c>
      <c r="P21" s="144"/>
      <c r="Q21" s="9" t="s">
        <v>30</v>
      </c>
      <c r="R21" s="44" t="s">
        <v>52</v>
      </c>
      <c r="S21" s="64"/>
    </row>
    <row r="22" spans="2:19" ht="18" customHeight="1" x14ac:dyDescent="0.55000000000000004">
      <c r="B22" s="185"/>
      <c r="C22" s="124"/>
      <c r="D22" s="125"/>
      <c r="E22" s="133"/>
      <c r="F22" s="133"/>
      <c r="G22" s="147"/>
      <c r="H22" s="40"/>
      <c r="I22" s="71"/>
      <c r="J22" s="40"/>
      <c r="K22" s="71"/>
      <c r="L22" s="40" t="s">
        <v>77</v>
      </c>
      <c r="M22" s="55" t="s">
        <v>72</v>
      </c>
      <c r="N22" s="11"/>
      <c r="O22" s="100"/>
      <c r="P22" s="56"/>
      <c r="Q22" s="100"/>
      <c r="R22" s="44" t="s">
        <v>51</v>
      </c>
      <c r="S22" s="64"/>
    </row>
    <row r="23" spans="2:19" ht="18" customHeight="1" x14ac:dyDescent="0.55000000000000004">
      <c r="B23" s="185"/>
      <c r="C23" s="73">
        <v>1</v>
      </c>
      <c r="D23" s="6" t="s">
        <v>47</v>
      </c>
      <c r="E23" s="6" t="s">
        <v>44</v>
      </c>
      <c r="F23" s="46" t="s">
        <v>45</v>
      </c>
      <c r="G23" s="14" t="s">
        <v>31</v>
      </c>
      <c r="H23" s="41">
        <v>87</v>
      </c>
      <c r="I23" s="58">
        <v>100</v>
      </c>
      <c r="J23" s="59">
        <v>341</v>
      </c>
      <c r="K23" s="60">
        <v>102.3</v>
      </c>
      <c r="L23" s="97">
        <v>7.85</v>
      </c>
      <c r="M23" s="194">
        <f>H23/L23/1000*J23</f>
        <v>3.7792356687898092</v>
      </c>
      <c r="N23" s="43">
        <v>33.4</v>
      </c>
      <c r="O23" s="43">
        <v>1.8700000000000001E-2</v>
      </c>
      <c r="P23" s="43">
        <f>44/12</f>
        <v>3.6666666666666665</v>
      </c>
      <c r="Q23" s="86">
        <f>M23*N23*O23*P23</f>
        <v>8.6549283847133776</v>
      </c>
      <c r="R23" s="87"/>
      <c r="S23" s="64"/>
    </row>
    <row r="24" spans="2:19" ht="18" customHeight="1" x14ac:dyDescent="0.55000000000000004">
      <c r="B24" s="185"/>
      <c r="C24" s="73">
        <v>2</v>
      </c>
      <c r="D24" s="46" t="s">
        <v>47</v>
      </c>
      <c r="E24" s="6" t="s">
        <v>44</v>
      </c>
      <c r="F24" s="46" t="s">
        <v>45</v>
      </c>
      <c r="G24" s="16" t="s">
        <v>73</v>
      </c>
      <c r="H24" s="104">
        <v>87</v>
      </c>
      <c r="I24" s="16">
        <v>100</v>
      </c>
      <c r="J24" s="16">
        <v>248</v>
      </c>
      <c r="K24" s="47">
        <v>74.400000000000006</v>
      </c>
      <c r="L24" s="16">
        <v>14.6</v>
      </c>
      <c r="M24" s="194">
        <f>H24/L24*J24</f>
        <v>1477.8082191780823</v>
      </c>
      <c r="N24" s="74"/>
      <c r="O24" s="100"/>
      <c r="P24" s="74"/>
      <c r="Q24" s="81">
        <f t="shared" ref="Q24:Q27" si="0">M24*N24*O24*P24</f>
        <v>0</v>
      </c>
      <c r="R24" s="80"/>
      <c r="S24" s="64"/>
    </row>
    <row r="25" spans="2:19" ht="18" customHeight="1" x14ac:dyDescent="0.55000000000000004">
      <c r="B25" s="185"/>
      <c r="C25" s="73">
        <v>3</v>
      </c>
      <c r="D25" s="85"/>
      <c r="E25" s="69"/>
      <c r="F25" s="69"/>
      <c r="G25" s="74"/>
      <c r="H25" s="88"/>
      <c r="I25" s="89"/>
      <c r="J25" s="89"/>
      <c r="K25" s="76"/>
      <c r="L25" s="77"/>
      <c r="M25" s="194"/>
      <c r="N25" s="74"/>
      <c r="O25" s="74"/>
      <c r="P25" s="74"/>
      <c r="Q25" s="81">
        <f t="shared" si="0"/>
        <v>0</v>
      </c>
      <c r="R25" s="87"/>
      <c r="S25" s="64"/>
    </row>
    <row r="26" spans="2:19" ht="18" customHeight="1" x14ac:dyDescent="0.55000000000000004">
      <c r="B26" s="185"/>
      <c r="C26" s="73">
        <v>4</v>
      </c>
      <c r="D26" s="85"/>
      <c r="E26" s="69"/>
      <c r="F26" s="69"/>
      <c r="G26" s="74"/>
      <c r="H26" s="75"/>
      <c r="I26" s="74"/>
      <c r="J26" s="74"/>
      <c r="K26" s="76"/>
      <c r="L26" s="77"/>
      <c r="M26" s="194"/>
      <c r="N26" s="74"/>
      <c r="O26" s="74"/>
      <c r="P26" s="74"/>
      <c r="Q26" s="81">
        <f t="shared" si="0"/>
        <v>0</v>
      </c>
      <c r="R26" s="64"/>
      <c r="S26" s="64"/>
    </row>
    <row r="27" spans="2:19" ht="18" customHeight="1" x14ac:dyDescent="0.55000000000000004">
      <c r="B27" s="185"/>
      <c r="C27" s="73">
        <v>5</v>
      </c>
      <c r="D27" s="85"/>
      <c r="E27" s="69"/>
      <c r="F27" s="69"/>
      <c r="G27" s="74"/>
      <c r="H27" s="75"/>
      <c r="I27" s="74"/>
      <c r="J27" s="74"/>
      <c r="K27" s="76"/>
      <c r="L27" s="90"/>
      <c r="M27" s="194"/>
      <c r="N27" s="74"/>
      <c r="O27" s="74"/>
      <c r="P27" s="74"/>
      <c r="Q27" s="81">
        <f t="shared" si="0"/>
        <v>0</v>
      </c>
      <c r="R27" s="64"/>
      <c r="S27" s="64"/>
    </row>
    <row r="28" spans="2:19" ht="18" customHeight="1" thickBot="1" x14ac:dyDescent="0.6">
      <c r="B28" s="185"/>
      <c r="C28" s="73">
        <v>6</v>
      </c>
      <c r="D28" s="85"/>
      <c r="E28" s="69"/>
      <c r="F28" s="69"/>
      <c r="G28" s="74"/>
      <c r="H28" s="88"/>
      <c r="I28" s="89"/>
      <c r="J28" s="89"/>
      <c r="K28" s="76"/>
      <c r="L28" s="77"/>
      <c r="M28" s="194"/>
      <c r="N28" s="74"/>
      <c r="O28" s="74"/>
      <c r="P28" s="74"/>
      <c r="Q28" s="81">
        <f>M28*N28*O28*P28</f>
        <v>0</v>
      </c>
      <c r="R28" s="64"/>
      <c r="S28" s="64"/>
    </row>
    <row r="29" spans="2:19" ht="18" customHeight="1" thickBot="1" x14ac:dyDescent="0.6">
      <c r="B29" s="186"/>
      <c r="C29" s="179" t="s">
        <v>32</v>
      </c>
      <c r="D29" s="180"/>
      <c r="E29" s="181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42">
        <f>SUM(Q23:Q28)</f>
        <v>8.6549283847133776</v>
      </c>
      <c r="R29" s="64"/>
      <c r="S29" s="64"/>
    </row>
    <row r="30" spans="2:19" ht="18" customHeight="1" thickBot="1" x14ac:dyDescent="0.6">
      <c r="B30" s="91"/>
      <c r="C30" s="92"/>
      <c r="D30" s="92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93"/>
      <c r="R30" s="64"/>
      <c r="S30" s="64"/>
    </row>
    <row r="31" spans="2:19" ht="23.25" customHeight="1" x14ac:dyDescent="0.55000000000000004">
      <c r="B31" s="148" t="s">
        <v>74</v>
      </c>
      <c r="C31" s="149"/>
      <c r="D31" s="149"/>
      <c r="E31" s="29">
        <f>Q13</f>
        <v>14.949421755414013</v>
      </c>
      <c r="F31" s="150" t="s">
        <v>76</v>
      </c>
      <c r="G31" s="150"/>
      <c r="H31" s="150"/>
      <c r="I31" s="150"/>
      <c r="J31" s="150"/>
      <c r="K31" s="29">
        <f>H24</f>
        <v>87</v>
      </c>
      <c r="L31" s="30" t="s">
        <v>75</v>
      </c>
      <c r="M31" s="30"/>
      <c r="N31" s="30"/>
      <c r="O31" s="30"/>
      <c r="P31" s="105"/>
      <c r="Q31" s="31"/>
      <c r="R31" s="64"/>
      <c r="S31" s="64"/>
    </row>
    <row r="32" spans="2:19" ht="23.25" customHeight="1" thickBot="1" x14ac:dyDescent="0.6">
      <c r="B32" s="151"/>
      <c r="C32" s="152"/>
      <c r="D32" s="152"/>
      <c r="E32" s="32"/>
      <c r="F32" s="33"/>
      <c r="G32" s="34"/>
      <c r="H32" s="35"/>
      <c r="I32" s="33"/>
      <c r="J32" s="33"/>
      <c r="K32" s="33"/>
      <c r="L32" s="33"/>
      <c r="M32" s="33"/>
      <c r="N32" s="33"/>
      <c r="O32" s="33"/>
      <c r="P32" s="106"/>
      <c r="Q32" s="36"/>
      <c r="R32" s="64"/>
      <c r="S32" s="64"/>
    </row>
    <row r="33" spans="2:19" ht="18" customHeight="1" x14ac:dyDescent="0.55000000000000004">
      <c r="B33" s="64"/>
      <c r="C33" s="82"/>
      <c r="D33" s="82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87"/>
      <c r="R33" s="64"/>
      <c r="S33" s="64"/>
    </row>
    <row r="34" spans="2:19" ht="18" customHeight="1" x14ac:dyDescent="0.55000000000000004">
      <c r="B34" s="64" t="s">
        <v>42</v>
      </c>
      <c r="C34" s="82"/>
      <c r="D34" s="82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</row>
    <row r="35" spans="2:19" ht="18" customHeight="1" x14ac:dyDescent="0.55000000000000004">
      <c r="B35" s="64"/>
      <c r="C35" s="67"/>
      <c r="D35" s="67"/>
      <c r="E35" s="67"/>
      <c r="F35" s="67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</row>
    <row r="36" spans="2:19" x14ac:dyDescent="0.55000000000000004"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</row>
    <row r="37" spans="2:19" x14ac:dyDescent="0.55000000000000004"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</row>
    <row r="38" spans="2:19" x14ac:dyDescent="0.55000000000000004"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</row>
    <row r="39" spans="2:19" x14ac:dyDescent="0.55000000000000004"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</row>
    <row r="40" spans="2:19" x14ac:dyDescent="0.55000000000000004"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</row>
    <row r="41" spans="2:19" x14ac:dyDescent="0.55000000000000004"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</row>
    <row r="42" spans="2:19" x14ac:dyDescent="0.55000000000000004"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</row>
    <row r="43" spans="2:19" x14ac:dyDescent="0.55000000000000004"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</row>
    <row r="44" spans="2:19" x14ac:dyDescent="0.55000000000000004"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</row>
    <row r="45" spans="2:19" x14ac:dyDescent="0.55000000000000004"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</row>
    <row r="46" spans="2:19" ht="20" x14ac:dyDescent="0.55000000000000004">
      <c r="B46" s="64" t="s">
        <v>43</v>
      </c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</row>
    <row r="47" spans="2:19" x14ac:dyDescent="0.55000000000000004">
      <c r="B47" s="187"/>
      <c r="C47" s="188"/>
      <c r="D47" s="188"/>
      <c r="E47" s="188"/>
      <c r="F47" s="188"/>
      <c r="G47" s="188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</row>
    <row r="48" spans="2:19" x14ac:dyDescent="0.55000000000000004"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</row>
    <row r="49" spans="2:19" x14ac:dyDescent="0.55000000000000004"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</row>
    <row r="50" spans="2:19" x14ac:dyDescent="0.55000000000000004"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</row>
    <row r="51" spans="2:19" x14ac:dyDescent="0.55000000000000004"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</row>
    <row r="52" spans="2:19" x14ac:dyDescent="0.55000000000000004"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</row>
    <row r="53" spans="2:19" x14ac:dyDescent="0.55000000000000004"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</row>
    <row r="54" spans="2:19" x14ac:dyDescent="0.55000000000000004"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</row>
    <row r="55" spans="2:19" x14ac:dyDescent="0.55000000000000004"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</row>
    <row r="56" spans="2:19" x14ac:dyDescent="0.55000000000000004"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</row>
    <row r="57" spans="2:19" x14ac:dyDescent="0.55000000000000004"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</row>
    <row r="58" spans="2:19" x14ac:dyDescent="0.55000000000000004"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</row>
    <row r="59" spans="2:19" ht="47.25" customHeight="1" x14ac:dyDescent="0.55000000000000004"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</row>
    <row r="60" spans="2:19" x14ac:dyDescent="0.55000000000000004"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</row>
    <row r="61" spans="2:19" x14ac:dyDescent="0.55000000000000004"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</row>
    <row r="62" spans="2:19" x14ac:dyDescent="0.55000000000000004"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</row>
  </sheetData>
  <sheetProtection algorithmName="SHA-512" hashValue="S05U1FWeq4rei3pFVIlwtnPaPvw/orccKrAA+lJh3VUM4oKpeipNmkg4+v3yI63D6ZMr2HNWvWBOnWYug19PmQ==" saltValue="v8Gl2OkZ6ErPmm+hCNjJlA==" spinCount="100000" sheet="1" objects="1" scenarios="1"/>
  <mergeCells count="35">
    <mergeCell ref="B32:D32"/>
    <mergeCell ref="B47:G47"/>
    <mergeCell ref="O19:O20"/>
    <mergeCell ref="P19:P21"/>
    <mergeCell ref="Q19:Q20"/>
    <mergeCell ref="C29:D29"/>
    <mergeCell ref="E29:P29"/>
    <mergeCell ref="B31:D31"/>
    <mergeCell ref="F31:J31"/>
    <mergeCell ref="M17:Q17"/>
    <mergeCell ref="B19:B29"/>
    <mergeCell ref="C19:D22"/>
    <mergeCell ref="E19:E22"/>
    <mergeCell ref="F19:F22"/>
    <mergeCell ref="G19:G22"/>
    <mergeCell ref="H19:H20"/>
    <mergeCell ref="J19:J21"/>
    <mergeCell ref="K19:K20"/>
    <mergeCell ref="L19:L20"/>
    <mergeCell ref="C1:F1"/>
    <mergeCell ref="B4:Q4"/>
    <mergeCell ref="B8:B13"/>
    <mergeCell ref="C8:D10"/>
    <mergeCell ref="E8:E10"/>
    <mergeCell ref="F8:F10"/>
    <mergeCell ref="G8:G10"/>
    <mergeCell ref="H8:H9"/>
    <mergeCell ref="J8:J10"/>
    <mergeCell ref="K8:K9"/>
    <mergeCell ref="L8:L9"/>
    <mergeCell ref="O8:O9"/>
    <mergeCell ref="P8:P10"/>
    <mergeCell ref="Q8:Q9"/>
    <mergeCell ref="C13:D13"/>
    <mergeCell ref="E13:P13"/>
  </mergeCells>
  <phoneticPr fontId="3"/>
  <pageMargins left="0.7" right="0.7" top="0.75" bottom="0.75" header="0.3" footer="0.3"/>
  <pageSetup paperSize="9" scale="4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【入力用】EV・燃料法</vt:lpstr>
      <vt:lpstr>【記載例】EV・燃料法</vt:lpstr>
      <vt:lpstr>【入力用】EV・燃費法 </vt:lpstr>
      <vt:lpstr>【記載例】EV・燃費法</vt:lpstr>
      <vt:lpstr>【入力用】FCV・燃料法  </vt:lpstr>
      <vt:lpstr>【記載例】FCV・燃料法 </vt:lpstr>
      <vt:lpstr>【入力用】FCV・燃費法</vt:lpstr>
      <vt:lpstr>【記載例】FCV・燃費法</vt:lpstr>
      <vt:lpstr>【記載例】EV・燃費法!Print_Area</vt:lpstr>
      <vt:lpstr>【記載例】EV・燃料法!Print_Area</vt:lpstr>
      <vt:lpstr>【記載例】FCV・燃費法!Print_Area</vt:lpstr>
      <vt:lpstr>'【記載例】FCV・燃料法 '!Print_Area</vt:lpstr>
      <vt:lpstr>'【入力用】EV・燃費法 '!Print_Area</vt:lpstr>
      <vt:lpstr>【入力用】EV・燃料法!Print_Area</vt:lpstr>
      <vt:lpstr>【入力用】FCV・燃費法!Print_Area</vt:lpstr>
      <vt:lpstr>'【入力用】FCV・燃料法 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2025-04-22T09:18:00Z</dcterms:created>
  <dcterms:modified xsi:type="dcterms:W3CDTF">2025-05-20T06:49:40Z</dcterms:modified>
</cp:coreProperties>
</file>